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070" windowWidth="10290" windowHeight="7110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<sst xmlns="http://schemas.openxmlformats.org/spreadsheetml/2006/main" count="587" uniqueCount="428">
  <si>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</si>
  <si>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</si>
  <si>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</si>
  <si>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</si>
  <si>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</si>
  <si>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</si>
  <si>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</si>
  <si>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</si>
  <si>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</si>
  <si>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</si>
  <si>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</si>
  <si>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</si>
  <si>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</si>
  <si>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</si>
  <si>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</si>
  <si>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</si>
  <si>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</si>
  <si>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</si>
  <si>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</si>
  <si>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</si>
  <si>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</si>
  <si>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</si>
  <si>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</si>
  <si>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</si>
  <si>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</si>
  <si>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</si>
  <si>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</si>
  <si>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</si>
  <si>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</si>
  <si>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</si>
  <si>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</si>
  <si>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</si>
  <si>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</si>
  <si>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</si>
  <si>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</si>
  <si>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</si>
  <si>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</si>
  <si>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</si>
  <si>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</si>
  <si>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</si>
  <si>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</si>
  <si>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</si>
  <si>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</si>
  <si>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</si>
  <si>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</si>
  <si>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</si>
  <si>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</si>
  <si>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</si>
  <si>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</si>
  <si>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</si>
  <si>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</si>
  <si>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</si>
  <si>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</si>
  <si>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</si>
  <si>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</si>
  <si>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</si>
  <si>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</si>
  <si>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</si>
  <si>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</si>
  <si>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</si>
  <si>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</si>
  <si>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</si>
  <si>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</si>
  <si>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</si>
  <si>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</si>
  <si>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</si>
  <si>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</si>
  <si>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</si>
  <si>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</si>
  <si>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</si>
  <si>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</si>
  <si>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</si>
  <si>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</si>
  <si>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</si>
  <si>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</si>
  <si>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</si>
  <si>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</si>
  <si>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</si>
  <si>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</si>
  <si>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</si>
  <si>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</si>
  <si>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</si>
  <si>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</si>
  <si>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</si>
  <si>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</si>
  <si>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</si>
  <si>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</si>
  <si>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</si>
  <si>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</si>
  <si>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</si>
  <si>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</si>
  <si>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</si>
  <si>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</si>
  <si>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</si>
  <si>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</si>
  <si>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</si>
  <si>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</si>
  <si>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</si>
  <si>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</si>
  <si>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</si>
  <si>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</si>
  <si>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</si>
  <si>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</si>
  <si>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</si>
  <si>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</si>
  <si>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</si>
  <si>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</si>
  <si>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</si>
  <si>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</si>
  <si>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</si>
  <si>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</si>
  <si>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</si>
  <si>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</si>
  <si>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</si>
  <si>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</si>
  <si>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</si>
  <si>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</si>
  <si>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</si>
  <si>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</si>
  <si>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</si>
  <si>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</si>
  <si>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</si>
  <si>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</si>
  <si>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</si>
  <si>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</si>
  <si>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</si>
  <si>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</si>
  <si>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</si>
  <si>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</si>
  <si>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</si>
  <si>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</si>
  <si>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</si>
  <si>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</si>
  <si>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</si>
  <si>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</si>
  <si>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</si>
  <si>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</si>
  <si>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</si>
  <si>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</si>
  <si>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</si>
  <si>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</si>
  <si>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</si>
  <si>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</si>
  <si>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</si>
  <si>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</si>
  <si>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</si>
  <si>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</si>
  <si>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</si>
  <si>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</si>
  <si>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</si>
  <si>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</si>
  <si>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</si>
  <si>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</si>
  <si>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</si>
  <si>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</si>
  <si>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</si>
  <si>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</si>
  <si>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</si>
  <si>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</si>
  <si>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</si>
  <si>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</si>
  <si>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</si>
  <si>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</si>
  <si>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</si>
  <si>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</si>
  <si>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</si>
  <si>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</si>
  <si>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</si>
  <si>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</si>
  <si>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</si>
  <si>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</si>
  <si>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</si>
  <si>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</si>
  <si>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</si>
  <si>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</si>
  <si>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</si>
  <si>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</si>
  <si>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</si>
  <si>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</si>
  <si>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</si>
  <si>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</si>
  <si>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</si>
  <si>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</si>
  <si>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</si>
  <si>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</si>
  <si>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</si>
  <si>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</si>
  <si>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</si>
  <si>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</si>
  <si>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</si>
  <si>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</si>
  <si>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</si>
  <si>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</si>
  <si>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</si>
  <si>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</si>
  <si>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</si>
  <si>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</si>
  <si>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</si>
  <si>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</si>
  <si>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</si>
  <si>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</si>
  <si>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</si>
  <si>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</si>
  <si>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</si>
  <si>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</si>
  <si>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</si>
  <si>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</si>
  <si>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</si>
  <si>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</si>
  <si>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</si>
  <si>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</si>
  <si>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</si>
  <si>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</si>
  <si>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</si>
  <si>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</si>
  <si>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</si>
  <si>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</si>
  <si>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</si>
  <si>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</si>
  <si>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</si>
  <si>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</si>
  <si>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</si>
  <si>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</si>
  <si>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</si>
  <si>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</si>
  <si>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</si>
  <si>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</si>
  <si>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</si>
  <si>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</si>
  <si>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</si>
  <si>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</si>
  <si>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</si>
  <si>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</si>
  <si>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</si>
  <si>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</si>
  <si>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</si>
  <si>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</si>
  <si>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</si>
  <si>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</si>
  <si>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</si>
  <si>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</si>
  <si>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</si>
  <si>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</si>
  <si>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</si>
  <si>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</si>
  <si>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</si>
  <si>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</si>
  <si>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</si>
  <si>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</si>
  <si>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</si>
  <si>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</si>
  <si>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</si>
  <si>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</si>
  <si>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</si>
  <si>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</si>
  <si>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</si>
  <si>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</si>
  <si>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</si>
  <si>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</si>
  <si>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</si>
  <si>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</si>
  <si>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</si>
  <si>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</si>
  <si>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</si>
  <si>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</si>
  <si>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</si>
  <si>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</si>
  <si>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</si>
  <si>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</si>
  <si>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</si>
  <si>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</si>
  <si>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</si>
  <si>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</si>
  <si>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</si>
  <si>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</si>
  <si>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</si>
  <si>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</si>
  <si>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</si>
  <si>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</si>
  <si>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</si>
  <si>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</si>
  <si>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</si>
  <si>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</si>
  <si>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</si>
  <si>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</si>
  <si>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</si>
  <si>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</si>
  <si>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</si>
  <si>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</si>
  <si>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</si>
  <si>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</si>
  <si>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</si>
  <si>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</si>
  <si>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</si>
  <si>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</si>
  <si>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</si>
  <si>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</si>
  <si>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</si>
  <si>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</si>
  <si>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</si>
  <si>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</si>
  <si>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</si>
  <si>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</si>
  <si>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</si>
  <si>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</si>
  <si>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</si>
  <si>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</si>
  <si>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</si>
  <si>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</si>
  <si>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</si>
  <si>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</si>
  <si>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</si>
  <si>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</si>
  <si>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</si>
  <si>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</si>
  <si>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</si>
  <si>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</si>
  <si>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</si>
  <si>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</si>
  <si>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</si>
  <si>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</si>
  <si>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</si>
  <si>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</si>
  <si>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</si>
  <si>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</si>
  <si>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</si>
  <si>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</si>
  <si>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</si>
  <si>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</si>
  <si>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</si>
  <si>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</si>
  <si>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</si>
  <si>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</si>
  <si>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</si>
  <si>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</si>
  <si>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</si>
  <si>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</si>
  <si>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</si>
  <si>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</si>
  <si>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</si>
  <si>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</si>
  <si>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</si>
  <si>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</si>
  <si>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</si>
  <si>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</si>
  <si>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</si>
  <si>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</si>
  <si>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</si>
  <si>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</si>
  <si>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</si>
  <si>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</si>
  <si>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</si>
  <si>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</si>
  <si>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</si>
  <si>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</si>
  <si>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</si>
  <si>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</si>
  <si>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</si>
  <si>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</si>
  <si>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</si>
  <si>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</si>
  <si>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</si>
  <si>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</si>
  <si>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</si>
  <si>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</si>
  <si>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</si>
  <si>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</si>
  <si>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</si>
  <si>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</si>
  <si>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</si>
  <si>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</si>
  <si>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</si>
  <si>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</si>
  <si>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</si>
  <si>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</si>
  <si>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</si>
  <si>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</si>
  <si>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</si>
  <si>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</si>
  <si>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</si>
  <si>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</si>
  <si>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</si>
  <si>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</si>
  <si>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</si>
  <si>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</si>
  <si>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</si>
  <si>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</si>
  <si>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</si>
  <si>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</si>
  <si>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</si>
  <si>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</si>
  <si>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</si>
  <si>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</si>
  <si>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</si>
  <si>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</si>
  <si>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</si>
  <si>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</si>
  <si>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</si>
  <si>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</si>
  <si>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</si>
  <si>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</si>
  <si>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</si>
  <si>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</si>
  <si>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</si>
  <si>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</si>
  <si>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</si>
  <si>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</si>
  <si>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</si>
  <si>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</si>
  <si>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</si>
  <si>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</si>
  <si>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</si>
  <si>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</si>
  <si>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</si>
  <si>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</si>
  <si>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</si>
  <si>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</si>
  <si>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</si>
  <si>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</si>
  <si>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</si>
  <si>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 xml:space="preserve"> </t>
  </si>
  <si>
    <t>Negative Factor Total/Per Pupil</t>
  </si>
  <si>
    <t>Minimum Floor Funding</t>
  </si>
  <si>
    <t>Charter Per-Pupil Revenue (greater of floor or adjusted)</t>
  </si>
  <si>
    <t>Floor Funding (after Neg Factor)</t>
  </si>
  <si>
    <t>Charter School</t>
  </si>
  <si>
    <t>Negative Factor Total Program Funding</t>
  </si>
  <si>
    <t>Negative Factor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</si>
</sst>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0" fontId="41" fillId="0" borderId="0" xfId="0" applyNumberFormat="1" applyFont="1" applyFill="1" applyBorder="1" applyAlignment="1">
      <alignment wrapText="1"/>
    </xf>
    <xf numFmtId="40" fontId="0" fillId="0" borderId="0" xfId="58" applyFont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31.421875" style="0" customWidth="1"/>
    <col min="2" max="2" width="18.28125" style="0" customWidth="1"/>
    <col min="3" max="3" width="13.8515625" style="0" customWidth="1"/>
    <col min="4" max="4" width="6.00390625" style="0" customWidth="1"/>
    <col min="5" max="5" width="12.00390625" style="0" customWidth="1"/>
    <col min="6" max="6" width="10.140625" style="0" customWidth="1"/>
    <col min="7" max="7" width="10.5742187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415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26" t="s">
        <v>425</v>
      </c>
      <c r="F4" s="27" t="s">
        <v>425</v>
      </c>
      <c r="G4" s="27" t="s">
        <v>425</v>
      </c>
      <c r="H4" s="27" t="s">
        <v>425</v>
      </c>
      <c r="I4" s="27" t="s">
        <v>425</v>
      </c>
      <c r="J4" s="27" t="s">
        <v>425</v>
      </c>
      <c r="K4" s="27" t="s">
        <v>425</v>
      </c>
      <c r="L4" s="27" t="s">
        <v>425</v>
      </c>
      <c r="M4" s="27" t="s">
        <v>425</v>
      </c>
      <c r="N4" s="27" t="s">
        <v>425</v>
      </c>
    </row>
    <row r="6" spans="1:14" ht="12.75">
      <c r="A6" t="s">
        <v>3</v>
      </c>
      <c r="B6" s="11" t="e">
        <f>VLOOKUP(B2,Inputs,4,3)</f>
        <v>#N/A</v>
      </c>
      <c r="C6" s="11">
        <f>SUM(E6:N6)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8.25">
      <c r="A18" s="1" t="s">
        <v>20</v>
      </c>
      <c r="B18" s="16" t="e">
        <f>ROUND(B12/B17,4)</f>
        <v>#N/A</v>
      </c>
      <c r="C18" s="16"/>
      <c r="E18" s="16" t="e">
        <f>E12/E17</f>
        <v>#DIV/0!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B30-B10</f>
        <v>#N/A</v>
      </c>
      <c r="C19" s="13"/>
      <c r="E19" s="13" t="e">
        <f>ROUND((B14/B6)*(E18/B18),2)</f>
        <v>#N/A</v>
      </c>
      <c r="F19" s="13" t="e">
        <f>ROUND(IF(F6=0,"",($B$14/$B$6)*(F18/$B$18)),2)</f>
        <v>#VALUE!</v>
      </c>
      <c r="G19" s="13" t="e">
        <f aca="true" t="shared" si="2" ref="G19:N19">ROUND(IF(G6=0,"",($B$14/$B$6)*(G18/$B$18)),2)</f>
        <v>#VALUE!</v>
      </c>
      <c r="H19" s="13" t="e">
        <f t="shared" si="2"/>
        <v>#VALUE!</v>
      </c>
      <c r="I19" s="13" t="e">
        <f t="shared" si="2"/>
        <v>#VALUE!</v>
      </c>
      <c r="J19" s="13" t="e">
        <f t="shared" si="2"/>
        <v>#VALUE!</v>
      </c>
      <c r="K19" s="13" t="e">
        <f t="shared" si="2"/>
        <v>#VALUE!</v>
      </c>
      <c r="L19" s="13" t="e">
        <f t="shared" si="2"/>
        <v>#VALUE!</v>
      </c>
      <c r="M19" s="13" t="e">
        <f t="shared" si="2"/>
        <v>#VALUE!</v>
      </c>
      <c r="N19" s="13" t="e">
        <f t="shared" si="2"/>
        <v>#VALUE!</v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421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419</v>
      </c>
      <c r="B23" s="13" t="e">
        <f>VLOOKUP(B2,Inputs!A4:K182,11,FALSE)</f>
        <v>#N/A</v>
      </c>
      <c r="C23" s="13"/>
      <c r="E23" s="13"/>
      <c r="F23" s="13"/>
    </row>
    <row r="24" spans="3:6" ht="12.75">
      <c r="C24" s="25" t="s">
        <v>420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6" ht="12.75">
      <c r="A27" t="s">
        <v>422</v>
      </c>
      <c r="B27" s="13" t="e">
        <f>VLOOKUP(B2,Inputs!$A$4:$L$181,12,FALSE)</f>
        <v>#N/A</v>
      </c>
      <c r="C27" s="13"/>
      <c r="E27" s="13"/>
      <c r="F27" s="13"/>
    </row>
    <row r="28" spans="1:14" ht="12.75">
      <c r="A28" t="s">
        <v>16</v>
      </c>
      <c r="B28" s="13"/>
      <c r="C28" s="11"/>
      <c r="E28" s="13" t="e">
        <f>E10+E19+C22</f>
        <v>#N/A</v>
      </c>
      <c r="F28" s="13">
        <f aca="true" t="shared" si="3" ref="F28:N28">IF(F6=0,"",F10+F19+$C$22)</f>
      </c>
      <c r="G28" s="13">
        <f t="shared" si="3"/>
      </c>
      <c r="H28" s="13">
        <f t="shared" si="3"/>
      </c>
      <c r="I28" s="13">
        <f t="shared" si="3"/>
      </c>
      <c r="J28" s="13">
        <f t="shared" si="3"/>
      </c>
      <c r="K28" s="13">
        <f t="shared" si="3"/>
      </c>
      <c r="L28" s="13">
        <f t="shared" si="3"/>
      </c>
      <c r="M28" s="13">
        <f t="shared" si="3"/>
      </c>
      <c r="N28" s="13">
        <f t="shared" si="3"/>
      </c>
    </row>
    <row r="29" spans="1:14" ht="25.5">
      <c r="A29" s="1" t="s">
        <v>423</v>
      </c>
      <c r="B29" s="13"/>
      <c r="C29" s="11"/>
      <c r="E29" s="13" t="e">
        <f>IF($B$27&gt;E28,$B$27,E28)</f>
        <v>#N/A</v>
      </c>
      <c r="F29" s="13" t="e">
        <f aca="true" t="shared" si="4" ref="F29:N29">IF($B$27&gt;F28,$B$27,F28)</f>
        <v>#N/A</v>
      </c>
      <c r="G29" s="13" t="e">
        <f t="shared" si="4"/>
        <v>#N/A</v>
      </c>
      <c r="H29" s="13" t="e">
        <f t="shared" si="4"/>
        <v>#N/A</v>
      </c>
      <c r="I29" s="13" t="e">
        <f t="shared" si="4"/>
        <v>#N/A</v>
      </c>
      <c r="J29" s="13" t="e">
        <f t="shared" si="4"/>
        <v>#N/A</v>
      </c>
      <c r="K29" s="13" t="e">
        <f t="shared" si="4"/>
        <v>#N/A</v>
      </c>
      <c r="L29" s="13" t="e">
        <f t="shared" si="4"/>
        <v>#N/A</v>
      </c>
      <c r="M29" s="13" t="e">
        <f t="shared" si="4"/>
        <v>#N/A</v>
      </c>
      <c r="N29" s="13" t="e">
        <f t="shared" si="4"/>
        <v>#N/A</v>
      </c>
    </row>
    <row r="30" spans="1:6" ht="12.75">
      <c r="A30" t="s">
        <v>5</v>
      </c>
      <c r="B30" s="13" t="e">
        <f>(B23-C33)/B8</f>
        <v>#N/A</v>
      </c>
      <c r="C30" s="13"/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1:14" ht="12.75">
      <c r="A33" t="s">
        <v>14</v>
      </c>
      <c r="C33" s="7" t="e">
        <f>SUM(E33:N33)</f>
        <v>#N/A</v>
      </c>
      <c r="E33" s="13" t="e">
        <f>E29*E6</f>
        <v>#N/A</v>
      </c>
      <c r="F33" s="13">
        <f aca="true" t="shared" si="5" ref="F33:N33">IF(F6=0,"",F28*F6)</f>
      </c>
      <c r="G33" s="13">
        <f t="shared" si="5"/>
      </c>
      <c r="H33" s="13">
        <f t="shared" si="5"/>
      </c>
      <c r="I33" s="13">
        <f t="shared" si="5"/>
      </c>
      <c r="J33" s="13">
        <f t="shared" si="5"/>
      </c>
      <c r="K33" s="13">
        <f t="shared" si="5"/>
      </c>
      <c r="L33" s="13">
        <f t="shared" si="5"/>
      </c>
      <c r="M33" s="13">
        <f t="shared" si="5"/>
      </c>
      <c r="N33" s="13">
        <f t="shared" si="5"/>
      </c>
    </row>
    <row r="34" spans="1:14" ht="12.75">
      <c r="A34" t="s">
        <v>15</v>
      </c>
      <c r="C34" s="7" t="e">
        <f>SUM(E34:N34)</f>
        <v>#N/A</v>
      </c>
      <c r="E34" s="13" t="e">
        <f>$B$25*E6</f>
        <v>#N/A</v>
      </c>
      <c r="F34" s="13">
        <f>IF(F6=0,"",$B$25*F6)</f>
      </c>
      <c r="G34" s="13">
        <f aca="true" t="shared" si="6" ref="G34:N34">IF(G6=0,"",$B$25*G6)</f>
      </c>
      <c r="H34" s="13">
        <f t="shared" si="6"/>
      </c>
      <c r="I34" s="13">
        <f t="shared" si="6"/>
      </c>
      <c r="J34" s="13">
        <f t="shared" si="6"/>
      </c>
      <c r="K34" s="13">
        <f t="shared" si="6"/>
      </c>
      <c r="L34" s="13">
        <f t="shared" si="6"/>
      </c>
      <c r="M34" s="13">
        <f t="shared" si="6"/>
      </c>
      <c r="N34" s="13">
        <f t="shared" si="6"/>
      </c>
    </row>
    <row r="35" spans="1:14" ht="12.75">
      <c r="A35" t="s">
        <v>17</v>
      </c>
      <c r="B35" s="13"/>
      <c r="C35" s="17" t="e">
        <f>SUM(E35:N35)</f>
        <v>#N/A</v>
      </c>
      <c r="E35" s="13" t="e">
        <f>E33-E34</f>
        <v>#N/A</v>
      </c>
      <c r="F35" s="13">
        <f aca="true" t="shared" si="7" ref="F35:N35">IF(F6=0,"",F33-F34)</f>
      </c>
      <c r="G35" s="13">
        <f t="shared" si="7"/>
      </c>
      <c r="H35" s="13">
        <f t="shared" si="7"/>
      </c>
      <c r="I35" s="13">
        <f t="shared" si="7"/>
      </c>
      <c r="J35" s="13">
        <f t="shared" si="7"/>
      </c>
      <c r="K35" s="13">
        <f t="shared" si="7"/>
      </c>
      <c r="L35" s="13">
        <f t="shared" si="7"/>
      </c>
      <c r="M35" s="13">
        <f t="shared" si="7"/>
      </c>
      <c r="N35" s="13">
        <f t="shared" si="7"/>
      </c>
    </row>
    <row r="36" spans="1:14" ht="12.75">
      <c r="A36" t="s">
        <v>8</v>
      </c>
      <c r="B36" s="13" t="e">
        <f>B21-C33+B22</f>
        <v>#N/A</v>
      </c>
      <c r="C36" s="7" t="e">
        <f>SUM(E36:N36)</f>
        <v>#N/A</v>
      </c>
      <c r="E36" s="13" t="e">
        <f>E29*E6</f>
        <v>#N/A</v>
      </c>
      <c r="F36" s="18">
        <f aca="true" t="shared" si="8" ref="F36:N36">IF(F6=0,"",F28*F6)</f>
      </c>
      <c r="G36" s="18">
        <f t="shared" si="8"/>
      </c>
      <c r="H36" s="18">
        <f t="shared" si="8"/>
      </c>
      <c r="I36" s="18">
        <f t="shared" si="8"/>
      </c>
      <c r="J36" s="18">
        <f t="shared" si="8"/>
      </c>
      <c r="K36" s="18">
        <f t="shared" si="8"/>
      </c>
      <c r="L36" s="18">
        <f t="shared" si="8"/>
      </c>
      <c r="M36" s="18">
        <f t="shared" si="8"/>
      </c>
      <c r="N36" s="18">
        <f t="shared" si="8"/>
      </c>
    </row>
    <row r="40" ht="12.75">
      <c r="A40" t="s">
        <v>416</v>
      </c>
    </row>
    <row r="41" ht="12.75">
      <c r="A41" t="s">
        <v>417</v>
      </c>
    </row>
    <row r="42" ht="12.75">
      <c r="A42" t="s">
        <v>418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5" width="10.8515625" style="0" bestFit="1" customWidth="1"/>
    <col min="6" max="6" width="12.421875" style="7" bestFit="1" customWidth="1"/>
    <col min="7" max="7" width="14.57421875" style="0" bestFit="1" customWidth="1"/>
    <col min="8" max="8" width="13.140625" style="0" bestFit="1" customWidth="1"/>
    <col min="9" max="9" width="16.140625" style="0" bestFit="1" customWidth="1"/>
    <col min="10" max="10" width="16.7109375" style="8" bestFit="1" customWidth="1"/>
    <col min="11" max="11" width="17.28125" style="0" bestFit="1" customWidth="1"/>
    <col min="14" max="14" width="14.57421875" style="0" bestFit="1" customWidth="1"/>
  </cols>
  <sheetData>
    <row r="2" spans="1:12" ht="63.75">
      <c r="A2" s="20" t="s">
        <v>232</v>
      </c>
      <c r="B2" s="20" t="s">
        <v>413</v>
      </c>
      <c r="C2" s="20" t="s">
        <v>414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4" t="s">
        <v>427</v>
      </c>
      <c r="K2" s="21" t="s">
        <v>426</v>
      </c>
      <c r="L2" s="21" t="s">
        <v>424</v>
      </c>
    </row>
    <row r="4" spans="1:14" ht="12.75">
      <c r="A4" s="5" t="s">
        <v>233</v>
      </c>
      <c r="B4" s="6" t="s">
        <v>21</v>
      </c>
      <c r="C4" s="6" t="s">
        <v>22</v>
      </c>
      <c r="D4" s="11">
        <v>8350.6</v>
      </c>
      <c r="E4" s="11">
        <v>4233</v>
      </c>
      <c r="F4" s="8">
        <v>7857.63</v>
      </c>
      <c r="G4" s="8">
        <v>4447065.7</v>
      </c>
      <c r="H4" s="11">
        <v>8121</v>
      </c>
      <c r="I4" s="8">
        <v>69640328.12</v>
      </c>
      <c r="J4" s="8">
        <v>-8020270.923465683</v>
      </c>
      <c r="K4" s="8">
        <v>61620057.19653432</v>
      </c>
      <c r="L4" s="8">
        <v>7051.35</v>
      </c>
      <c r="N4" s="8"/>
    </row>
    <row r="5" spans="1:14" ht="12.75">
      <c r="A5" s="5" t="s">
        <v>234</v>
      </c>
      <c r="B5" s="6" t="s">
        <v>21</v>
      </c>
      <c r="C5" s="6" t="s">
        <v>23</v>
      </c>
      <c r="D5" s="11">
        <v>41856.5</v>
      </c>
      <c r="E5" s="11">
        <v>14804.4</v>
      </c>
      <c r="F5" s="8">
        <v>7880.33</v>
      </c>
      <c r="G5" s="8">
        <v>13999632.15</v>
      </c>
      <c r="H5" s="11">
        <v>41311</v>
      </c>
      <c r="I5" s="8">
        <v>343842084</v>
      </c>
      <c r="J5" s="8">
        <v>-39599277.358618006</v>
      </c>
      <c r="K5" s="8">
        <v>304242806.641382</v>
      </c>
      <c r="L5" s="8">
        <v>7051.35</v>
      </c>
      <c r="N5" s="8"/>
    </row>
    <row r="6" spans="1:14" ht="12.75">
      <c r="A6" s="5" t="s">
        <v>235</v>
      </c>
      <c r="B6" s="6" t="s">
        <v>21</v>
      </c>
      <c r="C6" s="6" t="s">
        <v>24</v>
      </c>
      <c r="D6" s="11">
        <v>8047.8</v>
      </c>
      <c r="E6" s="11">
        <v>5616.1</v>
      </c>
      <c r="F6" s="8">
        <v>7793.34</v>
      </c>
      <c r="G6" s="8">
        <v>7840055.43</v>
      </c>
      <c r="H6" s="11">
        <v>7469</v>
      </c>
      <c r="I6" s="8">
        <v>70559283.11</v>
      </c>
      <c r="J6" s="8">
        <v>-8126104.255749394</v>
      </c>
      <c r="K6" s="8">
        <v>62433178.8542506</v>
      </c>
      <c r="L6" s="8">
        <v>7051.35</v>
      </c>
      <c r="N6" s="8"/>
    </row>
    <row r="7" spans="1:14" ht="12.75">
      <c r="A7" s="5" t="s">
        <v>236</v>
      </c>
      <c r="B7" s="6" t="s">
        <v>21</v>
      </c>
      <c r="C7" s="6" t="s">
        <v>25</v>
      </c>
      <c r="D7" s="11">
        <v>17208.9</v>
      </c>
      <c r="E7" s="11">
        <v>5157</v>
      </c>
      <c r="F7" s="8">
        <v>7804.93</v>
      </c>
      <c r="G7" s="8">
        <v>4830003.15</v>
      </c>
      <c r="H7" s="11">
        <v>16640.5</v>
      </c>
      <c r="I7" s="8">
        <v>139144144.52</v>
      </c>
      <c r="J7" s="8">
        <v>-16024820.1952938</v>
      </c>
      <c r="K7" s="8">
        <v>123119324.32470621</v>
      </c>
      <c r="L7" s="8">
        <v>7051.35</v>
      </c>
      <c r="N7" s="8"/>
    </row>
    <row r="8" spans="1:14" ht="12.75">
      <c r="A8" s="5" t="s">
        <v>237</v>
      </c>
      <c r="B8" s="6" t="s">
        <v>21</v>
      </c>
      <c r="C8" s="6" t="s">
        <v>26</v>
      </c>
      <c r="D8" s="11">
        <v>1021.3</v>
      </c>
      <c r="E8" s="11">
        <v>299.2</v>
      </c>
      <c r="F8" s="8">
        <v>8438.37</v>
      </c>
      <c r="G8" s="8">
        <v>302971.12</v>
      </c>
      <c r="H8" s="11">
        <v>999</v>
      </c>
      <c r="I8" s="8">
        <v>8921075.12</v>
      </c>
      <c r="J8" s="8">
        <v>-1027413.8753008094</v>
      </c>
      <c r="K8" s="8">
        <v>7893661.244699191</v>
      </c>
      <c r="L8" s="8">
        <v>7051.35</v>
      </c>
      <c r="N8" s="8"/>
    </row>
    <row r="9" spans="1:14" ht="12.75">
      <c r="A9" s="5" t="s">
        <v>238</v>
      </c>
      <c r="B9" s="6" t="s">
        <v>21</v>
      </c>
      <c r="C9" s="6" t="s">
        <v>27</v>
      </c>
      <c r="D9" s="11">
        <v>954.3</v>
      </c>
      <c r="E9" s="11">
        <v>217.2</v>
      </c>
      <c r="F9" s="8">
        <v>8484.09</v>
      </c>
      <c r="G9" s="8">
        <v>221129.37</v>
      </c>
      <c r="H9" s="11">
        <v>904</v>
      </c>
      <c r="I9" s="8">
        <v>8313472.84</v>
      </c>
      <c r="J9" s="8">
        <v>-957438.1151217595</v>
      </c>
      <c r="K9" s="8">
        <v>7356034.72487824</v>
      </c>
      <c r="L9" s="8">
        <v>7051.35</v>
      </c>
      <c r="N9" s="8"/>
    </row>
    <row r="10" spans="1:14" ht="12.75">
      <c r="A10" s="5" t="s">
        <v>239</v>
      </c>
      <c r="B10" s="6" t="s">
        <v>21</v>
      </c>
      <c r="C10" s="6" t="s">
        <v>28</v>
      </c>
      <c r="D10" s="11">
        <v>10515.7</v>
      </c>
      <c r="E10" s="11">
        <v>6882.8</v>
      </c>
      <c r="F10" s="8">
        <v>7802.37</v>
      </c>
      <c r="G10" s="8">
        <v>9007772.08</v>
      </c>
      <c r="H10" s="11">
        <v>9819.5</v>
      </c>
      <c r="I10" s="8">
        <v>91054844.95</v>
      </c>
      <c r="J10" s="8">
        <v>-10486517.584104126</v>
      </c>
      <c r="K10" s="8">
        <v>80568327.36589588</v>
      </c>
      <c r="L10" s="8">
        <v>7051.35</v>
      </c>
      <c r="N10" s="8"/>
    </row>
    <row r="11" spans="1:14" ht="12.75">
      <c r="A11" s="5" t="s">
        <v>240</v>
      </c>
      <c r="B11" s="6" t="s">
        <v>29</v>
      </c>
      <c r="C11" s="6" t="s">
        <v>29</v>
      </c>
      <c r="D11" s="11">
        <v>2348.9</v>
      </c>
      <c r="E11" s="11">
        <v>1245</v>
      </c>
      <c r="F11" s="8">
        <v>7460.18</v>
      </c>
      <c r="G11" s="8">
        <v>1292508.89</v>
      </c>
      <c r="H11" s="11">
        <v>2242</v>
      </c>
      <c r="I11" s="8">
        <v>18815734.22</v>
      </c>
      <c r="J11" s="8">
        <v>-2166952.542329926</v>
      </c>
      <c r="K11" s="8">
        <v>16648781.677670073</v>
      </c>
      <c r="L11" s="8">
        <v>7051.35</v>
      </c>
      <c r="N11" s="8"/>
    </row>
    <row r="12" spans="1:14" ht="12.75">
      <c r="A12" s="5" t="s">
        <v>241</v>
      </c>
      <c r="B12" s="6" t="s">
        <v>29</v>
      </c>
      <c r="C12" s="6" t="s">
        <v>30</v>
      </c>
      <c r="D12" s="11">
        <v>299.40000000000003</v>
      </c>
      <c r="E12" s="11">
        <v>136.3</v>
      </c>
      <c r="F12" s="8">
        <v>10460.61</v>
      </c>
      <c r="G12" s="8">
        <v>171093.78</v>
      </c>
      <c r="H12" s="11">
        <v>271</v>
      </c>
      <c r="I12" s="8">
        <v>3303001.1599999997</v>
      </c>
      <c r="J12" s="8">
        <v>-380396.8889703362</v>
      </c>
      <c r="K12" s="8">
        <v>2922604.271029664</v>
      </c>
      <c r="L12" s="8">
        <v>7051.35</v>
      </c>
      <c r="N12" s="8"/>
    </row>
    <row r="13" spans="1:14" ht="12.75">
      <c r="A13" s="5" t="s">
        <v>242</v>
      </c>
      <c r="B13" s="6" t="s">
        <v>31</v>
      </c>
      <c r="C13" s="6" t="s">
        <v>32</v>
      </c>
      <c r="D13" s="11">
        <v>2684.6</v>
      </c>
      <c r="E13" s="11">
        <v>1433.7</v>
      </c>
      <c r="F13" s="8">
        <v>8069.77</v>
      </c>
      <c r="G13" s="8">
        <v>1667564.54</v>
      </c>
      <c r="H13" s="11">
        <v>2456</v>
      </c>
      <c r="I13" s="8">
        <v>23331656.349999998</v>
      </c>
      <c r="J13" s="8">
        <v>-2687037.9573421003</v>
      </c>
      <c r="K13" s="8">
        <v>20644618.3926579</v>
      </c>
      <c r="L13" s="8">
        <v>7051.35</v>
      </c>
      <c r="N13" s="8"/>
    </row>
    <row r="14" spans="1:14" ht="12.75">
      <c r="A14" s="5" t="s">
        <v>243</v>
      </c>
      <c r="B14" s="6" t="s">
        <v>31</v>
      </c>
      <c r="C14" s="6" t="s">
        <v>33</v>
      </c>
      <c r="D14" s="11">
        <v>1409.2</v>
      </c>
      <c r="E14" s="11">
        <v>1110.7</v>
      </c>
      <c r="F14" s="8">
        <v>8454.28</v>
      </c>
      <c r="G14" s="8">
        <v>1901613.57</v>
      </c>
      <c r="H14" s="11">
        <v>1305.5</v>
      </c>
      <c r="I14" s="8">
        <v>13813831.05</v>
      </c>
      <c r="J14" s="8">
        <v>-1590898.1261701502</v>
      </c>
      <c r="K14" s="8">
        <v>12222932.92382985</v>
      </c>
      <c r="L14" s="8">
        <v>7051.35</v>
      </c>
      <c r="N14" s="8"/>
    </row>
    <row r="15" spans="1:12" ht="12.75">
      <c r="A15" s="5" t="s">
        <v>244</v>
      </c>
      <c r="B15" s="6" t="s">
        <v>31</v>
      </c>
      <c r="C15" s="6" t="s">
        <v>34</v>
      </c>
      <c r="D15" s="11">
        <v>51888.7</v>
      </c>
      <c r="E15" s="11">
        <v>12600.3</v>
      </c>
      <c r="F15" s="8">
        <v>8111.76</v>
      </c>
      <c r="G15" s="8">
        <v>12265278</v>
      </c>
      <c r="H15" s="11">
        <v>51369.5</v>
      </c>
      <c r="I15" s="8">
        <v>433166985.3</v>
      </c>
      <c r="J15" s="8">
        <v>-49886562.44152797</v>
      </c>
      <c r="K15" s="8">
        <v>383280422.858472</v>
      </c>
      <c r="L15" s="8">
        <v>7051.35</v>
      </c>
    </row>
    <row r="16" spans="1:12" ht="12.75">
      <c r="A16" s="5" t="s">
        <v>245</v>
      </c>
      <c r="B16" s="6" t="s">
        <v>31</v>
      </c>
      <c r="C16" s="6" t="s">
        <v>35</v>
      </c>
      <c r="D16" s="11">
        <v>14734.6</v>
      </c>
      <c r="E16" s="11">
        <v>2427.3</v>
      </c>
      <c r="F16" s="8">
        <v>7918.74</v>
      </c>
      <c r="G16" s="8">
        <v>2306539.89</v>
      </c>
      <c r="H16" s="11">
        <v>14348.5</v>
      </c>
      <c r="I16" s="8">
        <v>118986055.89</v>
      </c>
      <c r="J16" s="8">
        <v>-13703272.659888059</v>
      </c>
      <c r="K16" s="8">
        <v>105282783.23011194</v>
      </c>
      <c r="L16" s="8">
        <v>7051.35</v>
      </c>
    </row>
    <row r="17" spans="1:12" ht="12.75">
      <c r="A17" s="5" t="s">
        <v>246</v>
      </c>
      <c r="B17" s="6" t="s">
        <v>31</v>
      </c>
      <c r="C17" s="6" t="s">
        <v>36</v>
      </c>
      <c r="D17" s="11">
        <v>173.4</v>
      </c>
      <c r="E17" s="11">
        <v>91.6</v>
      </c>
      <c r="F17" s="8">
        <v>14404.87</v>
      </c>
      <c r="G17" s="8">
        <v>158338.33</v>
      </c>
      <c r="H17" s="11">
        <v>166.5</v>
      </c>
      <c r="I17" s="8">
        <v>2656142.77</v>
      </c>
      <c r="J17" s="8">
        <v>-305900.1185361531</v>
      </c>
      <c r="K17" s="8">
        <v>2350242.6514638467</v>
      </c>
      <c r="L17" s="8">
        <v>7051.35</v>
      </c>
    </row>
    <row r="18" spans="1:12" ht="12.75">
      <c r="A18" s="5" t="s">
        <v>247</v>
      </c>
      <c r="B18" s="6" t="s">
        <v>31</v>
      </c>
      <c r="C18" s="6" t="s">
        <v>37</v>
      </c>
      <c r="D18" s="11">
        <v>39934.100000000006</v>
      </c>
      <c r="E18" s="11">
        <v>23848.7</v>
      </c>
      <c r="F18" s="8">
        <v>7993.08</v>
      </c>
      <c r="G18" s="8">
        <v>28424104.34</v>
      </c>
      <c r="H18" s="11">
        <v>39069.5</v>
      </c>
      <c r="I18" s="8">
        <v>347578357.69</v>
      </c>
      <c r="J18" s="8">
        <v>-40029572.96530127</v>
      </c>
      <c r="K18" s="8">
        <v>307548784.7246987</v>
      </c>
      <c r="L18" s="8">
        <v>7051.35</v>
      </c>
    </row>
    <row r="19" spans="1:12" ht="12.75">
      <c r="A19" s="5" t="s">
        <v>248</v>
      </c>
      <c r="B19" s="6" t="s">
        <v>31</v>
      </c>
      <c r="C19" s="6" t="s">
        <v>38</v>
      </c>
      <c r="D19" s="11">
        <v>2888.8</v>
      </c>
      <c r="E19" s="11">
        <v>1186.4</v>
      </c>
      <c r="F19" s="8">
        <v>7883.43</v>
      </c>
      <c r="G19" s="8">
        <v>1135009.57</v>
      </c>
      <c r="H19" s="11">
        <v>2893.5</v>
      </c>
      <c r="I19" s="8">
        <v>23415373.3</v>
      </c>
      <c r="J19" s="8">
        <v>-2696679.3912355374</v>
      </c>
      <c r="K19" s="8">
        <v>20718693.908764463</v>
      </c>
      <c r="L19" s="8">
        <v>7051.35</v>
      </c>
    </row>
    <row r="20" spans="1:12" ht="12.75">
      <c r="A20" s="5" t="s">
        <v>249</v>
      </c>
      <c r="B20" s="6" t="s">
        <v>39</v>
      </c>
      <c r="C20" s="6" t="s">
        <v>39</v>
      </c>
      <c r="D20" s="11">
        <v>1537.6</v>
      </c>
      <c r="E20" s="11">
        <v>566.4</v>
      </c>
      <c r="F20" s="8">
        <v>8067.06</v>
      </c>
      <c r="G20" s="8">
        <v>548556.33</v>
      </c>
      <c r="H20" s="11">
        <v>1509</v>
      </c>
      <c r="I20" s="8">
        <v>12951504.15</v>
      </c>
      <c r="J20" s="8">
        <v>-1491586.483774168</v>
      </c>
      <c r="K20" s="8">
        <v>11459917.666225832</v>
      </c>
      <c r="L20" s="8">
        <v>7051.35</v>
      </c>
    </row>
    <row r="21" spans="1:12" ht="12.75">
      <c r="A21" s="5" t="s">
        <v>250</v>
      </c>
      <c r="B21" s="6" t="s">
        <v>40</v>
      </c>
      <c r="C21" s="6" t="s">
        <v>41</v>
      </c>
      <c r="D21" s="11">
        <v>141.9</v>
      </c>
      <c r="E21" s="11">
        <v>69.1</v>
      </c>
      <c r="F21" s="8">
        <v>13916.69</v>
      </c>
      <c r="G21" s="8">
        <v>115397.18</v>
      </c>
      <c r="H21" s="11">
        <v>127</v>
      </c>
      <c r="I21" s="8">
        <v>2090175.25</v>
      </c>
      <c r="J21" s="8">
        <v>-240719.3107079607</v>
      </c>
      <c r="K21" s="8">
        <v>1849455.9392920393</v>
      </c>
      <c r="L21" s="8">
        <v>7051.35</v>
      </c>
    </row>
    <row r="22" spans="1:12" ht="12.75">
      <c r="A22" s="5" t="s">
        <v>251</v>
      </c>
      <c r="B22" s="6" t="s">
        <v>40</v>
      </c>
      <c r="C22" s="6" t="s">
        <v>42</v>
      </c>
      <c r="D22" s="11">
        <v>50</v>
      </c>
      <c r="E22" s="11">
        <v>21.5</v>
      </c>
      <c r="F22" s="8">
        <v>16146.29</v>
      </c>
      <c r="G22" s="8">
        <v>41657.42</v>
      </c>
      <c r="H22" s="11">
        <v>38</v>
      </c>
      <c r="I22" s="8">
        <v>848971.76</v>
      </c>
      <c r="J22" s="8">
        <v>-97773.57036340577</v>
      </c>
      <c r="K22" s="8">
        <v>751198.1896365943</v>
      </c>
      <c r="L22" s="8">
        <v>7051.35</v>
      </c>
    </row>
    <row r="23" spans="1:12" ht="12.75">
      <c r="A23" s="5" t="s">
        <v>252</v>
      </c>
      <c r="B23" s="6" t="s">
        <v>40</v>
      </c>
      <c r="C23" s="6" t="s">
        <v>43</v>
      </c>
      <c r="D23" s="11">
        <v>284.6</v>
      </c>
      <c r="E23" s="11">
        <v>164.3</v>
      </c>
      <c r="F23" s="8">
        <v>10394.26</v>
      </c>
      <c r="G23" s="8">
        <v>204933.16</v>
      </c>
      <c r="H23" s="11">
        <v>266</v>
      </c>
      <c r="I23" s="8">
        <v>3163138.58</v>
      </c>
      <c r="J23" s="8">
        <v>-364289.32868253876</v>
      </c>
      <c r="K23" s="8">
        <v>2798849.2513174615</v>
      </c>
      <c r="L23" s="8">
        <v>7051.35</v>
      </c>
    </row>
    <row r="24" spans="1:12" ht="12.75">
      <c r="A24" s="5" t="s">
        <v>253</v>
      </c>
      <c r="B24" s="6" t="s">
        <v>40</v>
      </c>
      <c r="C24" s="6" t="s">
        <v>44</v>
      </c>
      <c r="D24" s="11">
        <v>50</v>
      </c>
      <c r="E24" s="11">
        <v>21.6</v>
      </c>
      <c r="F24" s="8">
        <v>16146.29</v>
      </c>
      <c r="G24" s="8">
        <v>41851.18</v>
      </c>
      <c r="H24" s="11">
        <v>38.5</v>
      </c>
      <c r="I24" s="8">
        <v>849165.52</v>
      </c>
      <c r="J24" s="8">
        <v>-97795.88513038178</v>
      </c>
      <c r="K24" s="8">
        <v>751369.6348696182</v>
      </c>
      <c r="L24" s="8">
        <v>7051.35</v>
      </c>
    </row>
    <row r="25" spans="1:12" ht="12.75">
      <c r="A25" s="5" t="s">
        <v>254</v>
      </c>
      <c r="B25" s="6" t="s">
        <v>40</v>
      </c>
      <c r="C25" s="6" t="s">
        <v>45</v>
      </c>
      <c r="D25" s="11">
        <v>50</v>
      </c>
      <c r="E25" s="11">
        <v>12.5</v>
      </c>
      <c r="F25" s="8">
        <v>16134.09</v>
      </c>
      <c r="G25" s="8">
        <v>24201.14</v>
      </c>
      <c r="H25" s="11">
        <v>30.5</v>
      </c>
      <c r="I25" s="8">
        <v>830905.84</v>
      </c>
      <c r="J25" s="8">
        <v>-95692.9717103956</v>
      </c>
      <c r="K25" s="8">
        <v>735212.8682896043</v>
      </c>
      <c r="L25" s="8">
        <v>7051.35</v>
      </c>
    </row>
    <row r="26" spans="1:12" ht="12.75">
      <c r="A26" s="5" t="s">
        <v>255</v>
      </c>
      <c r="B26" s="6" t="s">
        <v>46</v>
      </c>
      <c r="C26" s="6" t="s">
        <v>47</v>
      </c>
      <c r="D26" s="11">
        <v>1110.4</v>
      </c>
      <c r="E26" s="11">
        <v>770.2</v>
      </c>
      <c r="F26" s="8">
        <v>7539.84</v>
      </c>
      <c r="G26" s="8">
        <v>948324.49</v>
      </c>
      <c r="H26" s="11">
        <v>1132</v>
      </c>
      <c r="I26" s="8">
        <v>9404196.41</v>
      </c>
      <c r="J26" s="8">
        <v>-1083053.5274865008</v>
      </c>
      <c r="K26" s="8">
        <v>8321142.882513499</v>
      </c>
      <c r="L26" s="8">
        <v>7051.35</v>
      </c>
    </row>
    <row r="27" spans="1:12" ht="12.75">
      <c r="A27" s="5" t="s">
        <v>256</v>
      </c>
      <c r="B27" s="6" t="s">
        <v>46</v>
      </c>
      <c r="C27" s="6" t="s">
        <v>48</v>
      </c>
      <c r="D27" s="11">
        <v>251.9</v>
      </c>
      <c r="E27" s="11">
        <v>78</v>
      </c>
      <c r="F27" s="8">
        <v>10868.94</v>
      </c>
      <c r="G27" s="8">
        <v>101733.28</v>
      </c>
      <c r="H27" s="11">
        <v>234</v>
      </c>
      <c r="I27" s="8">
        <v>2836429.4499999997</v>
      </c>
      <c r="J27" s="8">
        <v>-326663.20303800364</v>
      </c>
      <c r="K27" s="8">
        <v>2509766.246961996</v>
      </c>
      <c r="L27" s="8">
        <v>7051.35</v>
      </c>
    </row>
    <row r="28" spans="1:12" ht="12.75">
      <c r="A28" s="5" t="s">
        <v>257</v>
      </c>
      <c r="B28" s="6" t="s">
        <v>49</v>
      </c>
      <c r="C28" s="6" t="s">
        <v>50</v>
      </c>
      <c r="D28" s="11">
        <v>29821.6</v>
      </c>
      <c r="E28" s="11">
        <v>7828.1</v>
      </c>
      <c r="F28" s="8">
        <v>7951.23</v>
      </c>
      <c r="G28" s="8">
        <v>7469166.67</v>
      </c>
      <c r="H28" s="11">
        <v>29663.5</v>
      </c>
      <c r="I28" s="8">
        <v>244587689.16</v>
      </c>
      <c r="J28" s="8">
        <v>-28168441.82909933</v>
      </c>
      <c r="K28" s="8">
        <v>216419247.33090067</v>
      </c>
      <c r="L28" s="8">
        <v>7051.35</v>
      </c>
    </row>
    <row r="29" spans="1:12" ht="12.75">
      <c r="A29" s="5" t="s">
        <v>258</v>
      </c>
      <c r="B29" s="6" t="s">
        <v>49</v>
      </c>
      <c r="C29" s="6" t="s">
        <v>49</v>
      </c>
      <c r="D29" s="11">
        <v>29675.7</v>
      </c>
      <c r="E29" s="11">
        <v>5454.2</v>
      </c>
      <c r="F29" s="8">
        <v>8129.04</v>
      </c>
      <c r="G29" s="8">
        <v>5320491.98</v>
      </c>
      <c r="H29" s="11">
        <v>29292.5</v>
      </c>
      <c r="I29" s="8">
        <v>246518892.06</v>
      </c>
      <c r="J29" s="8">
        <v>-28390852.76374475</v>
      </c>
      <c r="K29" s="8">
        <v>218128039.29625526</v>
      </c>
      <c r="L29" s="8">
        <v>7051.35</v>
      </c>
    </row>
    <row r="30" spans="1:12" ht="12.75">
      <c r="A30" s="5" t="s">
        <v>259</v>
      </c>
      <c r="B30" s="6" t="s">
        <v>51</v>
      </c>
      <c r="C30" s="6" t="s">
        <v>52</v>
      </c>
      <c r="D30" s="11">
        <v>909.0999999999999</v>
      </c>
      <c r="E30" s="11">
        <v>226.7</v>
      </c>
      <c r="F30" s="8">
        <v>8373.87</v>
      </c>
      <c r="G30" s="8">
        <v>227802.89</v>
      </c>
      <c r="H30" s="11">
        <v>883</v>
      </c>
      <c r="I30" s="8">
        <v>7840492.62</v>
      </c>
      <c r="J30" s="8">
        <v>-902966.3800187343</v>
      </c>
      <c r="K30" s="8">
        <v>6937526.239981266</v>
      </c>
      <c r="L30" s="8">
        <v>7051.35</v>
      </c>
    </row>
    <row r="31" spans="1:12" ht="12.75">
      <c r="A31" s="5" t="s">
        <v>260</v>
      </c>
      <c r="B31" s="6" t="s">
        <v>51</v>
      </c>
      <c r="C31" s="6" t="s">
        <v>53</v>
      </c>
      <c r="D31" s="11">
        <v>1240.7</v>
      </c>
      <c r="E31" s="11">
        <v>335.8</v>
      </c>
      <c r="F31" s="8">
        <v>8004.97</v>
      </c>
      <c r="G31" s="8">
        <v>322568.4</v>
      </c>
      <c r="H31" s="11">
        <v>1206.5</v>
      </c>
      <c r="I31" s="8">
        <v>10254338.56</v>
      </c>
      <c r="J31" s="8">
        <v>-1180961.8882097385</v>
      </c>
      <c r="K31" s="8">
        <v>9073376.671790263</v>
      </c>
      <c r="L31" s="8">
        <v>7051.35</v>
      </c>
    </row>
    <row r="32" spans="1:12" ht="12.75">
      <c r="A32" s="5" t="s">
        <v>261</v>
      </c>
      <c r="B32" s="6" t="s">
        <v>54</v>
      </c>
      <c r="C32" s="6" t="s">
        <v>55</v>
      </c>
      <c r="D32" s="11">
        <v>121.5</v>
      </c>
      <c r="E32" s="11">
        <v>46</v>
      </c>
      <c r="F32" s="8">
        <v>14251.51</v>
      </c>
      <c r="G32" s="8">
        <v>78668.36</v>
      </c>
      <c r="H32" s="11">
        <v>111</v>
      </c>
      <c r="I32" s="8">
        <v>1797082.28</v>
      </c>
      <c r="J32" s="8">
        <v>-206964.65893330736</v>
      </c>
      <c r="K32" s="8">
        <v>1590117.6210666928</v>
      </c>
      <c r="L32" s="8">
        <v>7051.35</v>
      </c>
    </row>
    <row r="33" spans="1:12" ht="12.75">
      <c r="A33" s="5" t="s">
        <v>262</v>
      </c>
      <c r="B33" s="6" t="s">
        <v>54</v>
      </c>
      <c r="C33" s="6" t="s">
        <v>54</v>
      </c>
      <c r="D33" s="11">
        <v>172</v>
      </c>
      <c r="E33" s="11">
        <v>73.1</v>
      </c>
      <c r="F33" s="8">
        <v>13528.41</v>
      </c>
      <c r="G33" s="8">
        <v>118671.2</v>
      </c>
      <c r="H33" s="11">
        <v>164</v>
      </c>
      <c r="I33" s="8">
        <v>2445557.49</v>
      </c>
      <c r="J33" s="8">
        <v>-281647.6337519978</v>
      </c>
      <c r="K33" s="8">
        <v>2163909.856248002</v>
      </c>
      <c r="L33" s="8">
        <v>7051.35</v>
      </c>
    </row>
    <row r="34" spans="1:12" ht="12.75">
      <c r="A34" s="5" t="s">
        <v>263</v>
      </c>
      <c r="B34" s="6" t="s">
        <v>56</v>
      </c>
      <c r="C34" s="6" t="s">
        <v>56</v>
      </c>
      <c r="D34" s="11">
        <v>826.9</v>
      </c>
      <c r="E34" s="11">
        <v>191.4</v>
      </c>
      <c r="F34" s="8">
        <v>8729.35</v>
      </c>
      <c r="G34" s="8">
        <v>200495.65</v>
      </c>
      <c r="H34" s="11">
        <v>757</v>
      </c>
      <c r="I34" s="8">
        <v>7418792.800000001</v>
      </c>
      <c r="J34" s="8">
        <v>-641209.9199999996</v>
      </c>
      <c r="K34" s="8">
        <v>6777582.88</v>
      </c>
      <c r="L34" s="8">
        <v>7051.35</v>
      </c>
    </row>
    <row r="35" spans="1:12" ht="12.75">
      <c r="A35" s="5" t="s">
        <v>264</v>
      </c>
      <c r="B35" s="6" t="s">
        <v>57</v>
      </c>
      <c r="C35" s="6" t="s">
        <v>58</v>
      </c>
      <c r="D35" s="11">
        <v>998.5</v>
      </c>
      <c r="E35" s="11">
        <v>426.3</v>
      </c>
      <c r="F35" s="8">
        <v>7844.03</v>
      </c>
      <c r="G35" s="8">
        <v>418930.07</v>
      </c>
      <c r="H35" s="11">
        <v>933.5</v>
      </c>
      <c r="I35" s="8">
        <v>8251190.29</v>
      </c>
      <c r="J35" s="8">
        <v>-950265.2177749298</v>
      </c>
      <c r="K35" s="8">
        <v>7300925.072225071</v>
      </c>
      <c r="L35" s="8">
        <v>7051.35</v>
      </c>
    </row>
    <row r="36" spans="1:12" ht="12.75">
      <c r="A36" s="5" t="s">
        <v>265</v>
      </c>
      <c r="B36" s="6" t="s">
        <v>57</v>
      </c>
      <c r="C36" s="6" t="s">
        <v>59</v>
      </c>
      <c r="D36" s="11">
        <v>376.7</v>
      </c>
      <c r="E36" s="11">
        <v>175.9</v>
      </c>
      <c r="F36" s="8">
        <v>9492.83</v>
      </c>
      <c r="G36" s="8">
        <v>200374.73</v>
      </c>
      <c r="H36" s="11">
        <v>355</v>
      </c>
      <c r="I36" s="8">
        <v>3776325.14</v>
      </c>
      <c r="J36" s="8">
        <v>-434908.2138973482</v>
      </c>
      <c r="K36" s="8">
        <v>3341416.9261026517</v>
      </c>
      <c r="L36" s="8">
        <v>7051.35</v>
      </c>
    </row>
    <row r="37" spans="1:12" ht="12.75">
      <c r="A37" s="5" t="s">
        <v>266</v>
      </c>
      <c r="B37" s="6" t="s">
        <v>57</v>
      </c>
      <c r="C37" s="6" t="s">
        <v>60</v>
      </c>
      <c r="D37" s="11">
        <v>213.5</v>
      </c>
      <c r="E37" s="11">
        <v>160</v>
      </c>
      <c r="F37" s="8">
        <v>12377.52</v>
      </c>
      <c r="G37" s="8">
        <v>237648.35</v>
      </c>
      <c r="H37" s="11">
        <v>204</v>
      </c>
      <c r="I37" s="8">
        <v>2880248.46</v>
      </c>
      <c r="J37" s="8">
        <v>-331709.7090106991</v>
      </c>
      <c r="K37" s="8">
        <v>2548538.7509893007</v>
      </c>
      <c r="L37" s="8">
        <v>7051.35</v>
      </c>
    </row>
    <row r="38" spans="1:12" ht="12.75">
      <c r="A38" s="5" t="s">
        <v>267</v>
      </c>
      <c r="B38" s="6" t="s">
        <v>61</v>
      </c>
      <c r="C38" s="6" t="s">
        <v>62</v>
      </c>
      <c r="D38" s="11">
        <v>221.7</v>
      </c>
      <c r="E38" s="11">
        <v>149.1</v>
      </c>
      <c r="F38" s="8">
        <v>11956.41</v>
      </c>
      <c r="G38" s="8">
        <v>213924.1</v>
      </c>
      <c r="H38" s="11">
        <v>191.5</v>
      </c>
      <c r="I38" s="8">
        <v>2864660.29</v>
      </c>
      <c r="J38" s="8">
        <v>-329914.4655077448</v>
      </c>
      <c r="K38" s="8">
        <v>2534745.824492255</v>
      </c>
      <c r="L38" s="8">
        <v>7051.35</v>
      </c>
    </row>
    <row r="39" spans="1:12" ht="12.75">
      <c r="A39" s="5" t="s">
        <v>268</v>
      </c>
      <c r="B39" s="6" t="s">
        <v>61</v>
      </c>
      <c r="C39" s="6" t="s">
        <v>63</v>
      </c>
      <c r="D39" s="11">
        <v>285.1</v>
      </c>
      <c r="E39" s="11">
        <v>191.5</v>
      </c>
      <c r="F39" s="8">
        <v>10546.84</v>
      </c>
      <c r="G39" s="8">
        <v>242366.43</v>
      </c>
      <c r="H39" s="11">
        <v>253</v>
      </c>
      <c r="I39" s="8">
        <v>3249271.12</v>
      </c>
      <c r="J39" s="8">
        <v>-374208.95894240617</v>
      </c>
      <c r="K39" s="8">
        <v>2875062.1610575938</v>
      </c>
      <c r="L39" s="8">
        <v>7051.35</v>
      </c>
    </row>
    <row r="40" spans="1:12" ht="12.75">
      <c r="A40" s="5" t="s">
        <v>269</v>
      </c>
      <c r="B40" s="6" t="s">
        <v>64</v>
      </c>
      <c r="C40" s="6" t="s">
        <v>64</v>
      </c>
      <c r="D40" s="11">
        <v>452.4</v>
      </c>
      <c r="E40" s="11">
        <v>295.5</v>
      </c>
      <c r="F40" s="8">
        <v>8685.93</v>
      </c>
      <c r="G40" s="8">
        <v>308003.14</v>
      </c>
      <c r="H40" s="11">
        <v>421.5</v>
      </c>
      <c r="I40" s="8">
        <v>4237518.6899999995</v>
      </c>
      <c r="J40" s="8">
        <v>-488022.51302559464</v>
      </c>
      <c r="K40" s="8">
        <v>3749496.1769744046</v>
      </c>
      <c r="L40" s="8">
        <v>7051.35</v>
      </c>
    </row>
    <row r="41" spans="1:12" ht="12.75">
      <c r="A41" s="5" t="s">
        <v>270</v>
      </c>
      <c r="B41" s="6" t="s">
        <v>65</v>
      </c>
      <c r="C41" s="6" t="s">
        <v>66</v>
      </c>
      <c r="D41" s="11">
        <v>361.9</v>
      </c>
      <c r="E41" s="11">
        <v>138.5</v>
      </c>
      <c r="F41" s="8">
        <v>9984.58</v>
      </c>
      <c r="G41" s="8">
        <v>165943.78</v>
      </c>
      <c r="H41" s="11">
        <v>335</v>
      </c>
      <c r="I41" s="8">
        <v>3779364.5599999996</v>
      </c>
      <c r="J41" s="8">
        <v>-435258.25492254546</v>
      </c>
      <c r="K41" s="8">
        <v>3344106.3050774545</v>
      </c>
      <c r="L41" s="8">
        <v>7051.35</v>
      </c>
    </row>
    <row r="42" spans="1:12" ht="12.75">
      <c r="A42" s="5" t="s">
        <v>271</v>
      </c>
      <c r="B42" s="6" t="s">
        <v>67</v>
      </c>
      <c r="C42" s="6" t="s">
        <v>67</v>
      </c>
      <c r="D42" s="11">
        <v>4772.5</v>
      </c>
      <c r="E42" s="11">
        <v>2222</v>
      </c>
      <c r="F42" s="8">
        <v>7673.17</v>
      </c>
      <c r="G42" s="8">
        <v>2206048.6</v>
      </c>
      <c r="H42" s="11">
        <v>4526.5</v>
      </c>
      <c r="I42" s="8">
        <v>38826231.13</v>
      </c>
      <c r="J42" s="8">
        <v>-4471502.375220243</v>
      </c>
      <c r="K42" s="8">
        <v>34354728.754779756</v>
      </c>
      <c r="L42" s="8">
        <v>7051.35</v>
      </c>
    </row>
    <row r="43" spans="1:12" ht="12.75">
      <c r="A43" s="5" t="s">
        <v>272</v>
      </c>
      <c r="B43" s="6" t="s">
        <v>68</v>
      </c>
      <c r="C43" s="6" t="s">
        <v>68</v>
      </c>
      <c r="D43" s="11">
        <v>86231</v>
      </c>
      <c r="E43" s="11">
        <v>49033</v>
      </c>
      <c r="F43" s="8">
        <v>7999.02</v>
      </c>
      <c r="G43" s="8">
        <v>59335356.08</v>
      </c>
      <c r="H43" s="11">
        <v>82511</v>
      </c>
      <c r="I43" s="8">
        <v>748988505.5300001</v>
      </c>
      <c r="J43" s="8">
        <v>-86258794.22281325</v>
      </c>
      <c r="K43" s="8">
        <v>662729711.3071868</v>
      </c>
      <c r="L43" s="8">
        <v>7051.35</v>
      </c>
    </row>
    <row r="44" spans="1:12" ht="12.75">
      <c r="A44" s="5" t="s">
        <v>273</v>
      </c>
      <c r="B44" s="6" t="s">
        <v>69</v>
      </c>
      <c r="C44" s="6" t="s">
        <v>69</v>
      </c>
      <c r="D44" s="11">
        <v>254.1</v>
      </c>
      <c r="E44" s="11">
        <v>125.1</v>
      </c>
      <c r="F44" s="8">
        <v>11773.98</v>
      </c>
      <c r="G44" s="8">
        <v>176751.02</v>
      </c>
      <c r="H44" s="11">
        <v>235.5</v>
      </c>
      <c r="I44" s="8">
        <v>3168519.96</v>
      </c>
      <c r="J44" s="8">
        <v>-364909.0863245152</v>
      </c>
      <c r="K44" s="8">
        <v>2803610.8736754847</v>
      </c>
      <c r="L44" s="8">
        <v>7051.35</v>
      </c>
    </row>
    <row r="45" spans="1:12" ht="12.75">
      <c r="A45" s="5" t="s">
        <v>274</v>
      </c>
      <c r="B45" s="6" t="s">
        <v>70</v>
      </c>
      <c r="C45" s="6" t="s">
        <v>70</v>
      </c>
      <c r="D45" s="11">
        <v>64223.7</v>
      </c>
      <c r="E45" s="11">
        <v>6160.1</v>
      </c>
      <c r="F45" s="8">
        <v>8004.95</v>
      </c>
      <c r="G45" s="8">
        <v>5917354.55</v>
      </c>
      <c r="H45" s="11">
        <v>63872.5</v>
      </c>
      <c r="I45" s="8">
        <v>519233734.89</v>
      </c>
      <c r="J45" s="8">
        <v>-59798615.81417195</v>
      </c>
      <c r="K45" s="8">
        <v>459435119.075828</v>
      </c>
      <c r="L45" s="8">
        <v>7051.35</v>
      </c>
    </row>
    <row r="46" spans="1:12" ht="12.75">
      <c r="A46" s="5" t="s">
        <v>275</v>
      </c>
      <c r="B46" s="6" t="s">
        <v>71</v>
      </c>
      <c r="C46" s="6" t="s">
        <v>71</v>
      </c>
      <c r="D46" s="11">
        <v>6862.8</v>
      </c>
      <c r="E46" s="11">
        <v>2075.3</v>
      </c>
      <c r="F46" s="8">
        <v>8406.5</v>
      </c>
      <c r="G46" s="8">
        <v>2093521.2</v>
      </c>
      <c r="H46" s="11">
        <v>6675.5</v>
      </c>
      <c r="I46" s="8">
        <v>59773283.61</v>
      </c>
      <c r="J46" s="8">
        <v>-6883912.547213754</v>
      </c>
      <c r="K46" s="8">
        <v>52889371.062786244</v>
      </c>
      <c r="L46" s="8">
        <v>7051.35</v>
      </c>
    </row>
    <row r="47" spans="1:12" ht="12.75">
      <c r="A47" s="5" t="s">
        <v>276</v>
      </c>
      <c r="B47" s="6" t="s">
        <v>72</v>
      </c>
      <c r="C47" s="6" t="s">
        <v>73</v>
      </c>
      <c r="D47" s="11">
        <v>2385.2000000000003</v>
      </c>
      <c r="E47" s="11">
        <v>314.7</v>
      </c>
      <c r="F47" s="8">
        <v>8122.05</v>
      </c>
      <c r="G47" s="8">
        <v>306720.93</v>
      </c>
      <c r="H47" s="11">
        <v>2329.5</v>
      </c>
      <c r="I47" s="8">
        <v>19679424.15</v>
      </c>
      <c r="J47" s="8">
        <v>-2266421.1608656235</v>
      </c>
      <c r="K47" s="8">
        <v>17413002.989134375</v>
      </c>
      <c r="L47" s="8">
        <v>7051.35</v>
      </c>
    </row>
    <row r="48" spans="1:12" ht="12.75">
      <c r="A48" s="5" t="s">
        <v>277</v>
      </c>
      <c r="B48" s="6" t="s">
        <v>72</v>
      </c>
      <c r="C48" s="6" t="s">
        <v>74</v>
      </c>
      <c r="D48" s="11">
        <v>285.6</v>
      </c>
      <c r="E48" s="11">
        <v>76.9</v>
      </c>
      <c r="F48" s="8">
        <v>11437.69</v>
      </c>
      <c r="G48" s="8">
        <v>105547.03</v>
      </c>
      <c r="H48" s="11">
        <v>247.5</v>
      </c>
      <c r="I48" s="8">
        <v>3372152.27</v>
      </c>
      <c r="J48" s="8">
        <v>-388360.8180877106</v>
      </c>
      <c r="K48" s="8">
        <v>2983791.4519122895</v>
      </c>
      <c r="L48" s="8">
        <v>7051.35</v>
      </c>
    </row>
    <row r="49" spans="1:12" ht="12.75">
      <c r="A49" s="5" t="s">
        <v>278</v>
      </c>
      <c r="B49" s="6" t="s">
        <v>72</v>
      </c>
      <c r="C49" s="6" t="s">
        <v>75</v>
      </c>
      <c r="D49" s="11">
        <v>283.6</v>
      </c>
      <c r="E49" s="11">
        <v>102.4</v>
      </c>
      <c r="F49" s="8">
        <v>11342.75</v>
      </c>
      <c r="G49" s="8">
        <v>139379.72</v>
      </c>
      <c r="H49" s="11">
        <v>273</v>
      </c>
      <c r="I49" s="8">
        <v>3356183.8600000003</v>
      </c>
      <c r="J49" s="8">
        <v>-386521.7834669044</v>
      </c>
      <c r="K49" s="8">
        <v>2969662.0765330954</v>
      </c>
      <c r="L49" s="8">
        <v>7051.35</v>
      </c>
    </row>
    <row r="50" spans="1:12" ht="12.75">
      <c r="A50" s="5" t="s">
        <v>279</v>
      </c>
      <c r="B50" s="6" t="s">
        <v>72</v>
      </c>
      <c r="C50" s="6" t="s">
        <v>72</v>
      </c>
      <c r="D50" s="11">
        <v>203</v>
      </c>
      <c r="E50" s="11">
        <v>50.6</v>
      </c>
      <c r="F50" s="8">
        <v>13495.12</v>
      </c>
      <c r="G50" s="8">
        <v>81942.39</v>
      </c>
      <c r="H50" s="11">
        <v>194.5</v>
      </c>
      <c r="I50" s="8">
        <v>2815636.3800000004</v>
      </c>
      <c r="J50" s="8">
        <v>-324268.5265734812</v>
      </c>
      <c r="K50" s="8">
        <v>2491367.853426519</v>
      </c>
      <c r="L50" s="8">
        <v>7051.35</v>
      </c>
    </row>
    <row r="51" spans="1:12" ht="12.75">
      <c r="A51" s="5" t="s">
        <v>280</v>
      </c>
      <c r="B51" s="6" t="s">
        <v>72</v>
      </c>
      <c r="C51" s="6" t="s">
        <v>76</v>
      </c>
      <c r="D51" s="11">
        <v>50</v>
      </c>
      <c r="E51" s="11">
        <v>5</v>
      </c>
      <c r="F51" s="8">
        <v>17328.99</v>
      </c>
      <c r="G51" s="8">
        <v>10397.39</v>
      </c>
      <c r="H51" s="11">
        <v>4</v>
      </c>
      <c r="I51" s="8">
        <v>876846.65</v>
      </c>
      <c r="J51" s="8">
        <v>-100983.83912286039</v>
      </c>
      <c r="K51" s="8">
        <v>775862.8108771397</v>
      </c>
      <c r="L51" s="8">
        <v>7051.35</v>
      </c>
    </row>
    <row r="52" spans="1:12" ht="12.75">
      <c r="A52" s="5" t="s">
        <v>281</v>
      </c>
      <c r="B52" s="6" t="s">
        <v>77</v>
      </c>
      <c r="C52" s="6" t="s">
        <v>78</v>
      </c>
      <c r="D52" s="11">
        <v>511.5</v>
      </c>
      <c r="E52" s="11">
        <v>203.3</v>
      </c>
      <c r="F52" s="8">
        <v>9117.1</v>
      </c>
      <c r="G52" s="8">
        <v>226872.14</v>
      </c>
      <c r="H52" s="11">
        <v>478</v>
      </c>
      <c r="I52" s="8">
        <v>4890267.649999999</v>
      </c>
      <c r="J52" s="8">
        <v>-563197.6830102828</v>
      </c>
      <c r="K52" s="8">
        <v>4327069.9669897165</v>
      </c>
      <c r="L52" s="8">
        <v>7051.35</v>
      </c>
    </row>
    <row r="53" spans="1:12" ht="12.75">
      <c r="A53" s="5" t="s">
        <v>282</v>
      </c>
      <c r="B53" s="6" t="s">
        <v>77</v>
      </c>
      <c r="C53" s="6" t="s">
        <v>79</v>
      </c>
      <c r="D53" s="11">
        <v>11457.199999999999</v>
      </c>
      <c r="E53" s="11">
        <v>7537.9</v>
      </c>
      <c r="F53" s="8">
        <v>7756.9</v>
      </c>
      <c r="G53" s="8">
        <v>9448065.8</v>
      </c>
      <c r="H53" s="11">
        <v>11214.5</v>
      </c>
      <c r="I53" s="8">
        <v>98320370.32</v>
      </c>
      <c r="J53" s="8">
        <v>-11323266.683969127</v>
      </c>
      <c r="K53" s="8">
        <v>86997103.63603088</v>
      </c>
      <c r="L53" s="8">
        <v>7051.35</v>
      </c>
    </row>
    <row r="54" spans="1:12" ht="12.75">
      <c r="A54" s="5" t="s">
        <v>283</v>
      </c>
      <c r="B54" s="6" t="s">
        <v>77</v>
      </c>
      <c r="C54" s="6" t="s">
        <v>80</v>
      </c>
      <c r="D54" s="11">
        <v>8987.8</v>
      </c>
      <c r="E54" s="11">
        <v>3401</v>
      </c>
      <c r="F54" s="8">
        <v>7579.62</v>
      </c>
      <c r="G54" s="8">
        <v>3100608.95</v>
      </c>
      <c r="H54" s="11">
        <v>8812</v>
      </c>
      <c r="I54" s="8">
        <v>71225797.64</v>
      </c>
      <c r="J54" s="8">
        <v>-8244816.601399461</v>
      </c>
      <c r="K54" s="8">
        <v>63345250.47860054</v>
      </c>
      <c r="L54" s="8">
        <v>7051.35</v>
      </c>
    </row>
    <row r="55" spans="1:12" ht="12.75">
      <c r="A55" s="5" t="s">
        <v>284</v>
      </c>
      <c r="B55" s="6" t="s">
        <v>77</v>
      </c>
      <c r="C55" s="6" t="s">
        <v>81</v>
      </c>
      <c r="D55" s="11">
        <v>7669.5</v>
      </c>
      <c r="E55" s="11">
        <v>2707.5</v>
      </c>
      <c r="F55" s="8">
        <v>7636.26</v>
      </c>
      <c r="G55" s="8">
        <v>2481019.84</v>
      </c>
      <c r="H55" s="11">
        <v>7435.5</v>
      </c>
      <c r="I55" s="8">
        <v>61047291.54000001</v>
      </c>
      <c r="J55" s="8">
        <v>-7035804.705599737</v>
      </c>
      <c r="K55" s="8">
        <v>54056364.49440026</v>
      </c>
      <c r="L55" s="8">
        <v>7051.35</v>
      </c>
    </row>
    <row r="56" spans="1:12" ht="12.75">
      <c r="A56" s="5" t="s">
        <v>285</v>
      </c>
      <c r="B56" s="6" t="s">
        <v>77</v>
      </c>
      <c r="C56" s="6" t="s">
        <v>82</v>
      </c>
      <c r="D56" s="11">
        <v>29905.7</v>
      </c>
      <c r="E56" s="11">
        <v>15105.9</v>
      </c>
      <c r="F56" s="8">
        <v>7773.38</v>
      </c>
      <c r="G56" s="8">
        <v>15681730.65</v>
      </c>
      <c r="H56" s="11">
        <v>29038</v>
      </c>
      <c r="I56" s="8">
        <v>248126830.4</v>
      </c>
      <c r="J56" s="8">
        <v>-28576034.273699813</v>
      </c>
      <c r="K56" s="8">
        <v>219550796.1263002</v>
      </c>
      <c r="L56" s="8">
        <v>7051.35</v>
      </c>
    </row>
    <row r="57" spans="1:12" ht="12.75">
      <c r="A57" s="5" t="s">
        <v>286</v>
      </c>
      <c r="B57" s="6" t="s">
        <v>77</v>
      </c>
      <c r="C57" s="6" t="s">
        <v>83</v>
      </c>
      <c r="D57" s="11">
        <v>4942.1</v>
      </c>
      <c r="E57" s="11">
        <v>594.7</v>
      </c>
      <c r="F57" s="8">
        <v>7748.69</v>
      </c>
      <c r="G57" s="8">
        <v>552977.48</v>
      </c>
      <c r="H57" s="11">
        <v>4889.5</v>
      </c>
      <c r="I57" s="8">
        <v>38847775.73</v>
      </c>
      <c r="J57" s="8">
        <v>-4533757.146560331</v>
      </c>
      <c r="K57" s="8">
        <v>34833034.613439664</v>
      </c>
      <c r="L57" s="8">
        <v>7051.35</v>
      </c>
    </row>
    <row r="58" spans="1:12" ht="12.75">
      <c r="A58" s="5" t="s">
        <v>287</v>
      </c>
      <c r="B58" s="6" t="s">
        <v>77</v>
      </c>
      <c r="C58" s="6" t="s">
        <v>84</v>
      </c>
      <c r="D58" s="11">
        <v>1433.4</v>
      </c>
      <c r="E58" s="11">
        <v>340.2</v>
      </c>
      <c r="F58" s="8">
        <v>8241.85</v>
      </c>
      <c r="G58" s="8">
        <v>336465.36</v>
      </c>
      <c r="H58" s="11">
        <v>1406</v>
      </c>
      <c r="I58" s="8">
        <v>12150335.91</v>
      </c>
      <c r="J58" s="8">
        <v>-1399318.3036328568</v>
      </c>
      <c r="K58" s="8">
        <v>10751017.606367143</v>
      </c>
      <c r="L58" s="8">
        <v>7051.35</v>
      </c>
    </row>
    <row r="59" spans="1:12" ht="12.75">
      <c r="A59" s="5" t="s">
        <v>288</v>
      </c>
      <c r="B59" s="6" t="s">
        <v>77</v>
      </c>
      <c r="C59" s="6" t="s">
        <v>85</v>
      </c>
      <c r="D59" s="11">
        <v>24124.2</v>
      </c>
      <c r="E59" s="11">
        <v>2641.6</v>
      </c>
      <c r="F59" s="8">
        <v>7825.39</v>
      </c>
      <c r="G59" s="8">
        <v>2480585.51</v>
      </c>
      <c r="H59" s="11">
        <v>24380</v>
      </c>
      <c r="I59" s="8">
        <v>191162055.59</v>
      </c>
      <c r="J59" s="8">
        <v>-22108434.802981164</v>
      </c>
      <c r="K59" s="8">
        <v>169859974.81701884</v>
      </c>
      <c r="L59" s="8">
        <v>7051.35</v>
      </c>
    </row>
    <row r="60" spans="1:12" ht="12.75">
      <c r="A60" s="5" t="s">
        <v>289</v>
      </c>
      <c r="B60" s="6" t="s">
        <v>77</v>
      </c>
      <c r="C60" s="6" t="s">
        <v>86</v>
      </c>
      <c r="D60" s="11">
        <v>977.6</v>
      </c>
      <c r="E60" s="11">
        <v>478.1</v>
      </c>
      <c r="F60" s="8">
        <v>8370.49</v>
      </c>
      <c r="G60" s="8">
        <v>535659.68</v>
      </c>
      <c r="H60" s="11">
        <v>915.5</v>
      </c>
      <c r="I60" s="8">
        <v>8718646.4</v>
      </c>
      <c r="J60" s="8">
        <v>-1004100.7574433977</v>
      </c>
      <c r="K60" s="8">
        <v>7714545.642556603</v>
      </c>
      <c r="L60" s="8">
        <v>7051.35</v>
      </c>
    </row>
    <row r="61" spans="1:12" ht="12.75">
      <c r="A61" s="5" t="s">
        <v>290</v>
      </c>
      <c r="B61" s="6" t="s">
        <v>77</v>
      </c>
      <c r="C61" s="6" t="s">
        <v>87</v>
      </c>
      <c r="D61" s="11">
        <v>642.5999999999999</v>
      </c>
      <c r="E61" s="11">
        <v>128.3</v>
      </c>
      <c r="F61" s="8">
        <v>8935.44</v>
      </c>
      <c r="G61" s="8">
        <v>137570.08</v>
      </c>
      <c r="H61" s="11">
        <v>621</v>
      </c>
      <c r="I61" s="8">
        <v>5865665.03</v>
      </c>
      <c r="J61" s="8">
        <v>-675531.3186611456</v>
      </c>
      <c r="K61" s="8">
        <v>5190133.711338854</v>
      </c>
      <c r="L61" s="8">
        <v>7051.35</v>
      </c>
    </row>
    <row r="62" spans="1:12" ht="12.75">
      <c r="A62" s="5" t="s">
        <v>291</v>
      </c>
      <c r="B62" s="6" t="s">
        <v>77</v>
      </c>
      <c r="C62" s="6" t="s">
        <v>88</v>
      </c>
      <c r="D62" s="11">
        <v>248.7</v>
      </c>
      <c r="E62" s="11">
        <v>154</v>
      </c>
      <c r="F62" s="8">
        <v>11988.26</v>
      </c>
      <c r="G62" s="8">
        <v>221543.13</v>
      </c>
      <c r="H62" s="11">
        <v>238.5</v>
      </c>
      <c r="I62" s="8">
        <v>3203024.52</v>
      </c>
      <c r="J62" s="8">
        <v>-368882.8745987193</v>
      </c>
      <c r="K62" s="8">
        <v>2834141.645401281</v>
      </c>
      <c r="L62" s="8">
        <v>7051.35</v>
      </c>
    </row>
    <row r="63" spans="1:12" ht="12.75">
      <c r="A63" s="5" t="s">
        <v>292</v>
      </c>
      <c r="B63" s="6" t="s">
        <v>77</v>
      </c>
      <c r="C63" s="6" t="s">
        <v>89</v>
      </c>
      <c r="D63" s="11">
        <v>6157.7</v>
      </c>
      <c r="E63" s="11">
        <v>438</v>
      </c>
      <c r="F63" s="8">
        <v>7864.64</v>
      </c>
      <c r="G63" s="8">
        <v>413365.72</v>
      </c>
      <c r="H63" s="11">
        <v>6151</v>
      </c>
      <c r="I63" s="8">
        <v>48841487.879999995</v>
      </c>
      <c r="J63" s="8">
        <v>-5648917.743747506</v>
      </c>
      <c r="K63" s="8">
        <v>43400857.37625249</v>
      </c>
      <c r="L63" s="8">
        <v>7051.35</v>
      </c>
    </row>
    <row r="64" spans="1:12" ht="12.75">
      <c r="A64" s="5" t="s">
        <v>293</v>
      </c>
      <c r="B64" s="6" t="s">
        <v>77</v>
      </c>
      <c r="C64" s="6" t="s">
        <v>90</v>
      </c>
      <c r="D64" s="11">
        <v>21743.7</v>
      </c>
      <c r="E64" s="11">
        <v>5279.5</v>
      </c>
      <c r="F64" s="8">
        <v>7769.46</v>
      </c>
      <c r="G64" s="8">
        <v>4922262.15</v>
      </c>
      <c r="H64" s="11">
        <v>19821</v>
      </c>
      <c r="I64" s="8">
        <v>173280224</v>
      </c>
      <c r="J64" s="8">
        <v>-19956171.65622884</v>
      </c>
      <c r="K64" s="8">
        <v>153324052.34377116</v>
      </c>
      <c r="L64" s="8">
        <v>7051.35</v>
      </c>
    </row>
    <row r="65" spans="1:12" ht="12.75">
      <c r="A65" s="5" t="s">
        <v>294</v>
      </c>
      <c r="B65" s="6" t="s">
        <v>77</v>
      </c>
      <c r="C65" s="6" t="s">
        <v>91</v>
      </c>
      <c r="D65" s="11">
        <v>187.8</v>
      </c>
      <c r="E65" s="11">
        <v>109.5</v>
      </c>
      <c r="F65" s="8">
        <v>13520.69</v>
      </c>
      <c r="G65" s="8">
        <v>177661.86</v>
      </c>
      <c r="H65" s="11">
        <v>219</v>
      </c>
      <c r="I65" s="8">
        <v>2658430.5</v>
      </c>
      <c r="J65" s="8">
        <v>-306163.58964398765</v>
      </c>
      <c r="K65" s="8">
        <v>2352266.910356012</v>
      </c>
      <c r="L65" s="8">
        <v>7051.35</v>
      </c>
    </row>
    <row r="66" spans="1:12" ht="12.75">
      <c r="A66" s="5" t="s">
        <v>295</v>
      </c>
      <c r="B66" s="6" t="s">
        <v>77</v>
      </c>
      <c r="C66" s="6" t="s">
        <v>92</v>
      </c>
      <c r="D66" s="11">
        <v>271.4</v>
      </c>
      <c r="E66" s="11">
        <v>114.6</v>
      </c>
      <c r="F66" s="8">
        <v>11272.64</v>
      </c>
      <c r="G66" s="8">
        <v>155021.37</v>
      </c>
      <c r="H66" s="11">
        <v>263</v>
      </c>
      <c r="I66" s="8">
        <v>3214416.39</v>
      </c>
      <c r="J66" s="8">
        <v>-370194.8426234458</v>
      </c>
      <c r="K66" s="8">
        <v>2844221.5473765545</v>
      </c>
      <c r="L66" s="8">
        <v>7051.35</v>
      </c>
    </row>
    <row r="67" spans="1:12" ht="12.75">
      <c r="A67" s="5" t="s">
        <v>296</v>
      </c>
      <c r="B67" s="6" t="s">
        <v>93</v>
      </c>
      <c r="C67" s="6" t="s">
        <v>94</v>
      </c>
      <c r="D67" s="11">
        <v>3695.2</v>
      </c>
      <c r="E67" s="11">
        <v>1597.8</v>
      </c>
      <c r="F67" s="8">
        <v>7480.41</v>
      </c>
      <c r="G67" s="8">
        <v>1497447.78</v>
      </c>
      <c r="H67" s="11">
        <v>3498</v>
      </c>
      <c r="I67" s="8">
        <v>29139056.17</v>
      </c>
      <c r="J67" s="8">
        <v>-3389882.723532453</v>
      </c>
      <c r="K67" s="8">
        <v>26044602.396467548</v>
      </c>
      <c r="L67" s="8">
        <v>7051.35</v>
      </c>
    </row>
    <row r="68" spans="1:12" ht="12.75">
      <c r="A68" s="5" t="s">
        <v>297</v>
      </c>
      <c r="B68" s="6" t="s">
        <v>93</v>
      </c>
      <c r="C68" s="6" t="s">
        <v>95</v>
      </c>
      <c r="D68" s="11">
        <v>1396</v>
      </c>
      <c r="E68" s="11">
        <v>634.8</v>
      </c>
      <c r="F68" s="8">
        <v>7829.81</v>
      </c>
      <c r="G68" s="8">
        <v>651723.25</v>
      </c>
      <c r="H68" s="11">
        <v>1260.5</v>
      </c>
      <c r="I68" s="8">
        <v>11582131.74</v>
      </c>
      <c r="J68" s="8">
        <v>-1333879.9074295773</v>
      </c>
      <c r="K68" s="8">
        <v>10248251.832570422</v>
      </c>
      <c r="L68" s="8">
        <v>7051.35</v>
      </c>
    </row>
    <row r="69" spans="1:12" ht="12.75">
      <c r="A69" s="5" t="s">
        <v>298</v>
      </c>
      <c r="B69" s="6" t="s">
        <v>93</v>
      </c>
      <c r="C69" s="6" t="s">
        <v>96</v>
      </c>
      <c r="D69" s="11">
        <v>200.1</v>
      </c>
      <c r="E69" s="11">
        <v>68</v>
      </c>
      <c r="F69" s="8">
        <v>12839.82</v>
      </c>
      <c r="G69" s="8">
        <v>104772.89</v>
      </c>
      <c r="H69" s="11">
        <v>181.5</v>
      </c>
      <c r="I69" s="8">
        <v>2674019.93</v>
      </c>
      <c r="J69" s="8">
        <v>-307958.9782574209</v>
      </c>
      <c r="K69" s="8">
        <v>2366060.9517425788</v>
      </c>
      <c r="L69" s="8">
        <v>7051.35</v>
      </c>
    </row>
    <row r="70" spans="1:12" ht="12.75">
      <c r="A70" s="5" t="s">
        <v>299</v>
      </c>
      <c r="B70" s="6" t="s">
        <v>97</v>
      </c>
      <c r="C70" s="6" t="s">
        <v>98</v>
      </c>
      <c r="D70" s="11">
        <v>5969.1</v>
      </c>
      <c r="E70" s="11">
        <v>1844.4</v>
      </c>
      <c r="F70" s="8">
        <v>8337.07</v>
      </c>
      <c r="G70" s="8">
        <v>1845227.14</v>
      </c>
      <c r="H70" s="11">
        <v>5716.5</v>
      </c>
      <c r="I70" s="8">
        <v>51610034.77</v>
      </c>
      <c r="J70" s="8">
        <v>-5943775.286521208</v>
      </c>
      <c r="K70" s="8">
        <v>45666259.4834788</v>
      </c>
      <c r="L70" s="8">
        <v>7051.35</v>
      </c>
    </row>
    <row r="71" spans="1:12" ht="12.75">
      <c r="A71" s="5" t="s">
        <v>300</v>
      </c>
      <c r="B71" s="6" t="s">
        <v>97</v>
      </c>
      <c r="C71" s="6" t="s">
        <v>99</v>
      </c>
      <c r="D71" s="11">
        <v>4761.2</v>
      </c>
      <c r="E71" s="11">
        <v>1987</v>
      </c>
      <c r="F71" s="8">
        <v>7741.99</v>
      </c>
      <c r="G71" s="8">
        <v>1895967.4</v>
      </c>
      <c r="H71" s="11">
        <v>4560.5</v>
      </c>
      <c r="I71" s="8">
        <v>38757142.99</v>
      </c>
      <c r="J71" s="8">
        <v>-4463545.698171803</v>
      </c>
      <c r="K71" s="8">
        <v>34293597.2918282</v>
      </c>
      <c r="L71" s="8">
        <v>7051.35</v>
      </c>
    </row>
    <row r="72" spans="1:12" ht="12.75">
      <c r="A72" s="5" t="s">
        <v>301</v>
      </c>
      <c r="B72" s="6" t="s">
        <v>97</v>
      </c>
      <c r="C72" s="6" t="s">
        <v>100</v>
      </c>
      <c r="D72" s="11">
        <v>1100.6</v>
      </c>
      <c r="E72" s="11">
        <v>511.1</v>
      </c>
      <c r="F72" s="8">
        <v>8396.92</v>
      </c>
      <c r="G72" s="8">
        <v>554215.16</v>
      </c>
      <c r="H72" s="11">
        <v>1045</v>
      </c>
      <c r="I72" s="8">
        <v>9795870.370000001</v>
      </c>
      <c r="J72" s="8">
        <v>-1128161.460743991</v>
      </c>
      <c r="K72" s="8">
        <v>8667708.90925601</v>
      </c>
      <c r="L72" s="8">
        <v>7051.35</v>
      </c>
    </row>
    <row r="73" spans="1:12" ht="12.75">
      <c r="A73" s="5" t="s">
        <v>302</v>
      </c>
      <c r="B73" s="6" t="s">
        <v>101</v>
      </c>
      <c r="C73" s="6" t="s">
        <v>101</v>
      </c>
      <c r="D73" s="11">
        <v>402.2</v>
      </c>
      <c r="E73" s="11">
        <v>92.5</v>
      </c>
      <c r="F73" s="8">
        <v>10133.6</v>
      </c>
      <c r="G73" s="8">
        <v>112482.92</v>
      </c>
      <c r="H73" s="11">
        <v>385</v>
      </c>
      <c r="I73" s="8">
        <v>4188215.4699999997</v>
      </c>
      <c r="J73" s="8">
        <v>-482344.4067835067</v>
      </c>
      <c r="K73" s="8">
        <v>3705871.0632164935</v>
      </c>
      <c r="L73" s="8">
        <v>7051.35</v>
      </c>
    </row>
    <row r="74" spans="1:12" ht="12.75">
      <c r="A74" s="5" t="s">
        <v>303</v>
      </c>
      <c r="B74" s="6" t="s">
        <v>102</v>
      </c>
      <c r="C74" s="6" t="s">
        <v>103</v>
      </c>
      <c r="D74" s="11">
        <v>436</v>
      </c>
      <c r="E74" s="11">
        <v>146.2</v>
      </c>
      <c r="F74" s="8">
        <v>9707.02</v>
      </c>
      <c r="G74" s="8">
        <v>170299.97</v>
      </c>
      <c r="H74" s="11">
        <v>409.5</v>
      </c>
      <c r="I74" s="8">
        <v>4402560.97</v>
      </c>
      <c r="J74" s="8">
        <v>-507029.9450001481</v>
      </c>
      <c r="K74" s="8">
        <v>3895531.024999852</v>
      </c>
      <c r="L74" s="8">
        <v>7051.35</v>
      </c>
    </row>
    <row r="75" spans="1:12" ht="12.75">
      <c r="A75" s="5" t="s">
        <v>304</v>
      </c>
      <c r="B75" s="6" t="s">
        <v>102</v>
      </c>
      <c r="C75" s="6" t="s">
        <v>104</v>
      </c>
      <c r="D75" s="11">
        <v>1212.8</v>
      </c>
      <c r="E75" s="11">
        <v>325.9</v>
      </c>
      <c r="F75" s="8">
        <v>8212.98</v>
      </c>
      <c r="G75" s="8">
        <v>321193.31</v>
      </c>
      <c r="H75" s="11">
        <v>1171</v>
      </c>
      <c r="I75" s="8">
        <v>10281898.18</v>
      </c>
      <c r="J75" s="8">
        <v>-1184135.848254368</v>
      </c>
      <c r="K75" s="8">
        <v>9097762.331745632</v>
      </c>
      <c r="L75" s="8">
        <v>7051.35</v>
      </c>
    </row>
    <row r="76" spans="1:12" ht="12.75">
      <c r="A76" s="5" t="s">
        <v>305</v>
      </c>
      <c r="B76" s="6" t="s">
        <v>105</v>
      </c>
      <c r="C76" s="6" t="s">
        <v>105</v>
      </c>
      <c r="D76" s="11">
        <v>1947.6</v>
      </c>
      <c r="E76" s="11">
        <v>442.4</v>
      </c>
      <c r="F76" s="8">
        <v>8107.38</v>
      </c>
      <c r="G76" s="8">
        <v>430404.51</v>
      </c>
      <c r="H76" s="11">
        <v>1905.5</v>
      </c>
      <c r="I76" s="8">
        <v>16220334.709999999</v>
      </c>
      <c r="J76" s="8">
        <v>-1868048.0456572287</v>
      </c>
      <c r="K76" s="8">
        <v>14352286.66434277</v>
      </c>
      <c r="L76" s="8">
        <v>7051.35</v>
      </c>
    </row>
    <row r="77" spans="1:12" ht="12.75">
      <c r="A77" s="5" t="s">
        <v>306</v>
      </c>
      <c r="B77" s="6" t="s">
        <v>106</v>
      </c>
      <c r="C77" s="6" t="s">
        <v>106</v>
      </c>
      <c r="D77" s="11">
        <v>98.1</v>
      </c>
      <c r="E77" s="11">
        <v>35.2</v>
      </c>
      <c r="F77" s="8">
        <v>16559.8</v>
      </c>
      <c r="G77" s="8">
        <v>69948.6</v>
      </c>
      <c r="H77" s="11">
        <v>92.5</v>
      </c>
      <c r="I77" s="8">
        <v>1694465.08</v>
      </c>
      <c r="J77" s="8">
        <v>-195146.53906475523</v>
      </c>
      <c r="K77" s="8">
        <v>1499318.5409352449</v>
      </c>
      <c r="L77" s="8">
        <v>7051.35</v>
      </c>
    </row>
    <row r="78" spans="1:12" ht="12.75">
      <c r="A78" s="5" t="s">
        <v>307</v>
      </c>
      <c r="B78" s="6" t="s">
        <v>107</v>
      </c>
      <c r="C78" s="6" t="s">
        <v>107</v>
      </c>
      <c r="D78" s="11">
        <v>528.6</v>
      </c>
      <c r="E78" s="11">
        <v>362.8</v>
      </c>
      <c r="F78" s="8">
        <v>8337.32</v>
      </c>
      <c r="G78" s="8">
        <v>517070.95</v>
      </c>
      <c r="H78" s="11">
        <v>507</v>
      </c>
      <c r="I78" s="8">
        <v>4924179.99</v>
      </c>
      <c r="J78" s="8">
        <v>-562186.1662320987</v>
      </c>
      <c r="K78" s="8">
        <v>4319298.4437679015</v>
      </c>
      <c r="L78" s="8">
        <v>7051.35</v>
      </c>
    </row>
    <row r="79" spans="1:12" ht="12.75">
      <c r="A79" s="5" t="s">
        <v>308</v>
      </c>
      <c r="B79" s="6" t="s">
        <v>107</v>
      </c>
      <c r="C79" s="6" t="s">
        <v>108</v>
      </c>
      <c r="D79" s="11">
        <v>212.2</v>
      </c>
      <c r="E79" s="11">
        <v>110.1</v>
      </c>
      <c r="F79" s="8">
        <v>11978.76</v>
      </c>
      <c r="G79" s="8">
        <v>158263.39</v>
      </c>
      <c r="H79" s="11">
        <v>206.5</v>
      </c>
      <c r="I79" s="8">
        <v>2700156.47</v>
      </c>
      <c r="J79" s="8">
        <v>-310969.046381178</v>
      </c>
      <c r="K79" s="8">
        <v>2389187.423618822</v>
      </c>
      <c r="L79" s="8">
        <v>7051.35</v>
      </c>
    </row>
    <row r="80" spans="1:12" ht="12.75">
      <c r="A80" s="5" t="s">
        <v>309</v>
      </c>
      <c r="B80" s="6" t="s">
        <v>109</v>
      </c>
      <c r="C80" s="6" t="s">
        <v>110</v>
      </c>
      <c r="D80" s="11">
        <v>178.60000000000002</v>
      </c>
      <c r="E80" s="11">
        <v>63.7</v>
      </c>
      <c r="F80" s="8">
        <v>13768.68</v>
      </c>
      <c r="G80" s="8">
        <v>105247.76</v>
      </c>
      <c r="H80" s="11">
        <v>164.5</v>
      </c>
      <c r="I80" s="8">
        <v>2564333.26</v>
      </c>
      <c r="J80" s="8">
        <v>-295326.68840696383</v>
      </c>
      <c r="K80" s="8">
        <v>2269006.571593036</v>
      </c>
      <c r="L80" s="8">
        <v>7051.35</v>
      </c>
    </row>
    <row r="81" spans="1:12" ht="12.75">
      <c r="A81" s="9" t="s">
        <v>310</v>
      </c>
      <c r="B81" s="6" t="s">
        <v>111</v>
      </c>
      <c r="C81" s="6" t="s">
        <v>111</v>
      </c>
      <c r="D81" s="11">
        <v>81179.6</v>
      </c>
      <c r="E81" s="11">
        <v>21708.9</v>
      </c>
      <c r="F81" s="8">
        <v>7933.74</v>
      </c>
      <c r="G81" s="8">
        <v>20667932.04</v>
      </c>
      <c r="H81" s="11">
        <v>80479</v>
      </c>
      <c r="I81" s="8">
        <v>664648453.4</v>
      </c>
      <c r="J81" s="8">
        <v>-76545599.49724796</v>
      </c>
      <c r="K81" s="8">
        <v>588102853.902752</v>
      </c>
      <c r="L81" s="8">
        <v>7051.35</v>
      </c>
    </row>
    <row r="82" spans="1:12" ht="12.75">
      <c r="A82" s="5" t="s">
        <v>311</v>
      </c>
      <c r="B82" s="6" t="s">
        <v>74</v>
      </c>
      <c r="C82" s="6" t="s">
        <v>112</v>
      </c>
      <c r="D82" s="11">
        <v>174.6</v>
      </c>
      <c r="E82" s="11">
        <v>55.8</v>
      </c>
      <c r="F82" s="8">
        <v>12895.63</v>
      </c>
      <c r="G82" s="8">
        <v>86349.17</v>
      </c>
      <c r="H82" s="11">
        <v>169</v>
      </c>
      <c r="I82" s="8">
        <v>2337926.89</v>
      </c>
      <c r="J82" s="8">
        <v>-269252.135411328</v>
      </c>
      <c r="K82" s="8">
        <v>2068674.7545886722</v>
      </c>
      <c r="L82" s="8">
        <v>7051.35</v>
      </c>
    </row>
    <row r="83" spans="1:12" ht="12.75">
      <c r="A83" s="5" t="s">
        <v>312</v>
      </c>
      <c r="B83" s="6" t="s">
        <v>74</v>
      </c>
      <c r="C83" s="6" t="s">
        <v>113</v>
      </c>
      <c r="D83" s="11">
        <v>64.7</v>
      </c>
      <c r="E83" s="11">
        <v>25.7</v>
      </c>
      <c r="F83" s="8">
        <v>15428.82</v>
      </c>
      <c r="G83" s="8">
        <v>47582.49</v>
      </c>
      <c r="H83" s="11">
        <v>56.5</v>
      </c>
      <c r="I83" s="8">
        <v>1045827.4299999999</v>
      </c>
      <c r="J83" s="8">
        <v>-120444.85651099257</v>
      </c>
      <c r="K83" s="8">
        <v>925382.5734890073</v>
      </c>
      <c r="L83" s="8">
        <v>7051.35</v>
      </c>
    </row>
    <row r="84" spans="1:12" ht="12.75">
      <c r="A84" s="5" t="s">
        <v>313</v>
      </c>
      <c r="B84" s="6" t="s">
        <v>55</v>
      </c>
      <c r="C84" s="6" t="s">
        <v>114</v>
      </c>
      <c r="D84" s="11">
        <v>175.2</v>
      </c>
      <c r="E84" s="11">
        <v>74.2</v>
      </c>
      <c r="F84" s="8">
        <v>12999.64</v>
      </c>
      <c r="G84" s="8">
        <v>115748.83</v>
      </c>
      <c r="H84" s="11">
        <v>165.5</v>
      </c>
      <c r="I84" s="8">
        <v>2393286.47</v>
      </c>
      <c r="J84" s="8">
        <v>-275627.73474859993</v>
      </c>
      <c r="K84" s="8">
        <v>2117658.7352514</v>
      </c>
      <c r="L84" s="8">
        <v>7051.35</v>
      </c>
    </row>
    <row r="85" spans="1:12" ht="12.75">
      <c r="A85" s="5" t="s">
        <v>314</v>
      </c>
      <c r="B85" s="6" t="s">
        <v>55</v>
      </c>
      <c r="C85" s="6" t="s">
        <v>115</v>
      </c>
      <c r="D85" s="11">
        <v>106.2</v>
      </c>
      <c r="E85" s="11">
        <v>37.5</v>
      </c>
      <c r="F85" s="8">
        <v>14312.05</v>
      </c>
      <c r="G85" s="8">
        <v>64404.23</v>
      </c>
      <c r="H85" s="11">
        <v>87</v>
      </c>
      <c r="I85" s="8">
        <v>1584344.16</v>
      </c>
      <c r="J85" s="8">
        <v>-182464.23792425205</v>
      </c>
      <c r="K85" s="8">
        <v>1401879.922075748</v>
      </c>
      <c r="L85" s="8">
        <v>7051.35</v>
      </c>
    </row>
    <row r="86" spans="1:12" ht="12.75">
      <c r="A86" s="5" t="s">
        <v>315</v>
      </c>
      <c r="B86" s="6" t="s">
        <v>55</v>
      </c>
      <c r="C86" s="6" t="s">
        <v>116</v>
      </c>
      <c r="D86" s="11">
        <v>187.5</v>
      </c>
      <c r="E86" s="11">
        <v>65.9</v>
      </c>
      <c r="F86" s="8">
        <v>12687.68</v>
      </c>
      <c r="G86" s="8">
        <v>100334.16</v>
      </c>
      <c r="H86" s="11">
        <v>177.5</v>
      </c>
      <c r="I86" s="8">
        <v>2479273.93</v>
      </c>
      <c r="J86" s="8">
        <v>-285530.6565733265</v>
      </c>
      <c r="K86" s="8">
        <v>2193743.273426674</v>
      </c>
      <c r="L86" s="8">
        <v>7051.35</v>
      </c>
    </row>
    <row r="87" spans="1:12" ht="12.75">
      <c r="A87" s="5" t="s">
        <v>316</v>
      </c>
      <c r="B87" s="6" t="s">
        <v>55</v>
      </c>
      <c r="C87" s="6" t="s">
        <v>117</v>
      </c>
      <c r="D87" s="11">
        <v>113.9</v>
      </c>
      <c r="E87" s="11">
        <v>64.3</v>
      </c>
      <c r="F87" s="8">
        <v>14552.97</v>
      </c>
      <c r="G87" s="8">
        <v>112290.69</v>
      </c>
      <c r="H87" s="11">
        <v>101</v>
      </c>
      <c r="I87" s="8">
        <v>1769873.53</v>
      </c>
      <c r="J87" s="8">
        <v>-203831.10755036696</v>
      </c>
      <c r="K87" s="8">
        <v>1566042.4224496328</v>
      </c>
      <c r="L87" s="8">
        <v>7051.35</v>
      </c>
    </row>
    <row r="88" spans="1:12" ht="12.75">
      <c r="A88" s="5" t="s">
        <v>317</v>
      </c>
      <c r="B88" s="6" t="s">
        <v>55</v>
      </c>
      <c r="C88" s="6" t="s">
        <v>118</v>
      </c>
      <c r="D88" s="11">
        <v>710.2</v>
      </c>
      <c r="E88" s="11">
        <v>372.5</v>
      </c>
      <c r="F88" s="8">
        <v>8035.81</v>
      </c>
      <c r="G88" s="8">
        <v>409135.31</v>
      </c>
      <c r="H88" s="11">
        <v>689.5</v>
      </c>
      <c r="I88" s="8">
        <v>6116168.75</v>
      </c>
      <c r="J88" s="8">
        <v>-704381.0922905004</v>
      </c>
      <c r="K88" s="8">
        <v>5411787.6577095</v>
      </c>
      <c r="L88" s="8">
        <v>7051.35</v>
      </c>
    </row>
    <row r="89" spans="1:12" ht="12.75">
      <c r="A89" s="5" t="s">
        <v>318</v>
      </c>
      <c r="B89" s="6" t="s">
        <v>119</v>
      </c>
      <c r="C89" s="6" t="s">
        <v>119</v>
      </c>
      <c r="D89" s="11">
        <v>990.2</v>
      </c>
      <c r="E89" s="11">
        <v>465.7</v>
      </c>
      <c r="F89" s="8">
        <v>8315.5</v>
      </c>
      <c r="G89" s="8">
        <v>516386.6</v>
      </c>
      <c r="H89" s="11">
        <v>897.5</v>
      </c>
      <c r="I89" s="8">
        <v>8750395.28</v>
      </c>
      <c r="J89" s="8">
        <v>-1007757.1821902458</v>
      </c>
      <c r="K89" s="8">
        <v>7742638.097809753</v>
      </c>
      <c r="L89" s="8">
        <v>7051.35</v>
      </c>
    </row>
    <row r="90" spans="1:12" ht="12.75">
      <c r="A90" s="5" t="s">
        <v>319</v>
      </c>
      <c r="B90" s="6" t="s">
        <v>120</v>
      </c>
      <c r="C90" s="6" t="s">
        <v>121</v>
      </c>
      <c r="D90" s="11">
        <v>5273.5</v>
      </c>
      <c r="E90" s="11">
        <v>1381</v>
      </c>
      <c r="F90" s="8">
        <v>8030.84</v>
      </c>
      <c r="G90" s="8">
        <v>1330870.21</v>
      </c>
      <c r="H90" s="11">
        <v>5182.5</v>
      </c>
      <c r="I90" s="8">
        <v>43568018.68</v>
      </c>
      <c r="J90" s="8">
        <v>-5017600.043614121</v>
      </c>
      <c r="K90" s="8">
        <v>38550418.63638588</v>
      </c>
      <c r="L90" s="8">
        <v>7051.35</v>
      </c>
    </row>
    <row r="91" spans="1:12" ht="12.75">
      <c r="A91" s="5" t="s">
        <v>320</v>
      </c>
      <c r="B91" s="6" t="s">
        <v>120</v>
      </c>
      <c r="C91" s="6" t="s">
        <v>122</v>
      </c>
      <c r="D91" s="11">
        <v>1326</v>
      </c>
      <c r="E91" s="11">
        <v>266.2</v>
      </c>
      <c r="F91" s="8">
        <v>8448.44</v>
      </c>
      <c r="G91" s="8">
        <v>269876.99</v>
      </c>
      <c r="H91" s="11">
        <v>1291</v>
      </c>
      <c r="I91" s="8">
        <v>11466738.41</v>
      </c>
      <c r="J91" s="8">
        <v>-1320590.3984001807</v>
      </c>
      <c r="K91" s="8">
        <v>10146148.01159982</v>
      </c>
      <c r="L91" s="8">
        <v>7051.35</v>
      </c>
    </row>
    <row r="92" spans="1:12" ht="12.75">
      <c r="A92" s="5" t="s">
        <v>321</v>
      </c>
      <c r="B92" s="6" t="s">
        <v>120</v>
      </c>
      <c r="C92" s="6" t="s">
        <v>123</v>
      </c>
      <c r="D92" s="11">
        <v>831</v>
      </c>
      <c r="E92" s="11">
        <v>398.4</v>
      </c>
      <c r="F92" s="8">
        <v>8779.37</v>
      </c>
      <c r="G92" s="8">
        <v>445660.74</v>
      </c>
      <c r="H92" s="11">
        <v>838</v>
      </c>
      <c r="I92" s="8">
        <v>7741319.87</v>
      </c>
      <c r="J92" s="8">
        <v>-891544.9472843198</v>
      </c>
      <c r="K92" s="8">
        <v>6849774.922715681</v>
      </c>
      <c r="L92" s="8">
        <v>7051.35</v>
      </c>
    </row>
    <row r="93" spans="1:12" ht="12.75">
      <c r="A93" s="5" t="s">
        <v>322</v>
      </c>
      <c r="B93" s="6" t="s">
        <v>124</v>
      </c>
      <c r="C93" s="6" t="s">
        <v>125</v>
      </c>
      <c r="D93" s="11">
        <v>29438.4</v>
      </c>
      <c r="E93" s="11">
        <v>7217.1</v>
      </c>
      <c r="F93" s="8">
        <v>7648.3</v>
      </c>
      <c r="G93" s="8">
        <v>6623825.04</v>
      </c>
      <c r="H93" s="11">
        <v>29199</v>
      </c>
      <c r="I93" s="8">
        <v>231784677.03</v>
      </c>
      <c r="J93" s="8">
        <v>-26998350.63213813</v>
      </c>
      <c r="K93" s="8">
        <v>207429390.60786188</v>
      </c>
      <c r="L93" s="8">
        <v>7051.35</v>
      </c>
    </row>
    <row r="94" spans="1:12" ht="12.75">
      <c r="A94" s="5" t="s">
        <v>323</v>
      </c>
      <c r="B94" s="6" t="s">
        <v>124</v>
      </c>
      <c r="C94" s="6" t="s">
        <v>126</v>
      </c>
      <c r="D94" s="11">
        <v>15252</v>
      </c>
      <c r="E94" s="11">
        <v>4757.1</v>
      </c>
      <c r="F94" s="8">
        <v>7632.86</v>
      </c>
      <c r="G94" s="8">
        <v>4357231.31</v>
      </c>
      <c r="H94" s="11">
        <v>15123</v>
      </c>
      <c r="I94" s="8">
        <v>120774779.15</v>
      </c>
      <c r="J94" s="8">
        <v>-13990923.136403833</v>
      </c>
      <c r="K94" s="8">
        <v>107492813.16359617</v>
      </c>
      <c r="L94" s="8">
        <v>7051.35</v>
      </c>
    </row>
    <row r="95" spans="1:12" ht="12.75">
      <c r="A95" s="5" t="s">
        <v>324</v>
      </c>
      <c r="B95" s="6" t="s">
        <v>124</v>
      </c>
      <c r="C95" s="6" t="s">
        <v>127</v>
      </c>
      <c r="D95" s="11">
        <v>1068.9</v>
      </c>
      <c r="E95" s="11">
        <v>362.6</v>
      </c>
      <c r="F95" s="8">
        <v>8474.35</v>
      </c>
      <c r="G95" s="8">
        <v>368735.79</v>
      </c>
      <c r="H95" s="11">
        <v>1080</v>
      </c>
      <c r="I95" s="8">
        <v>9426965.34</v>
      </c>
      <c r="J95" s="8">
        <v>-1085675.7579119916</v>
      </c>
      <c r="K95" s="8">
        <v>8341289.5820880085</v>
      </c>
      <c r="L95" s="8">
        <v>7051.35</v>
      </c>
    </row>
    <row r="96" spans="1:12" ht="12.75">
      <c r="A96" s="5" t="s">
        <v>325</v>
      </c>
      <c r="B96" s="6" t="s">
        <v>47</v>
      </c>
      <c r="C96" s="6" t="s">
        <v>128</v>
      </c>
      <c r="D96" s="11">
        <v>1088.3</v>
      </c>
      <c r="E96" s="11">
        <v>717.1</v>
      </c>
      <c r="F96" s="8">
        <v>8094.86</v>
      </c>
      <c r="G96" s="8">
        <v>988451.29</v>
      </c>
      <c r="H96" s="11">
        <v>1006.5</v>
      </c>
      <c r="I96" s="8">
        <v>9798088.899999999</v>
      </c>
      <c r="J96" s="8">
        <v>-1128416.962292191</v>
      </c>
      <c r="K96" s="8">
        <v>8669671.93770781</v>
      </c>
      <c r="L96" s="8">
        <v>7051.35</v>
      </c>
    </row>
    <row r="97" spans="1:12" ht="12.75">
      <c r="A97" s="5" t="s">
        <v>326</v>
      </c>
      <c r="B97" s="6" t="s">
        <v>47</v>
      </c>
      <c r="C97" s="6" t="s">
        <v>129</v>
      </c>
      <c r="D97" s="11">
        <v>187.2</v>
      </c>
      <c r="E97" s="11">
        <v>97.1</v>
      </c>
      <c r="F97" s="8">
        <v>13062.63</v>
      </c>
      <c r="G97" s="8">
        <v>152205.73</v>
      </c>
      <c r="H97" s="11">
        <v>179.5</v>
      </c>
      <c r="I97" s="8">
        <v>2597529.4899999998</v>
      </c>
      <c r="J97" s="8">
        <v>-299149.80017890874</v>
      </c>
      <c r="K97" s="8">
        <v>2298379.689821091</v>
      </c>
      <c r="L97" s="8">
        <v>7051.35</v>
      </c>
    </row>
    <row r="98" spans="1:12" ht="12.75">
      <c r="A98" s="9" t="s">
        <v>327</v>
      </c>
      <c r="B98" s="6" t="s">
        <v>47</v>
      </c>
      <c r="C98" s="6" t="s">
        <v>130</v>
      </c>
      <c r="D98" s="11">
        <v>355.29999999999995</v>
      </c>
      <c r="E98" s="11">
        <v>110.4</v>
      </c>
      <c r="F98" s="8">
        <v>9893.76</v>
      </c>
      <c r="G98" s="8">
        <v>131072.51</v>
      </c>
      <c r="H98" s="11">
        <v>342</v>
      </c>
      <c r="I98" s="8">
        <v>3646324.8200000003</v>
      </c>
      <c r="J98" s="8">
        <v>-419936.4609679159</v>
      </c>
      <c r="K98" s="8">
        <v>3226388.359032084</v>
      </c>
      <c r="L98" s="8">
        <v>7051.35</v>
      </c>
    </row>
    <row r="99" spans="1:12" ht="12.75">
      <c r="A99" s="5" t="s">
        <v>328</v>
      </c>
      <c r="B99" s="6" t="s">
        <v>47</v>
      </c>
      <c r="C99" s="6" t="s">
        <v>131</v>
      </c>
      <c r="D99" s="11">
        <v>112.7</v>
      </c>
      <c r="E99" s="11">
        <v>81.3</v>
      </c>
      <c r="F99" s="8">
        <v>14561.15</v>
      </c>
      <c r="G99" s="8">
        <v>142058.57</v>
      </c>
      <c r="H99" s="11">
        <v>107</v>
      </c>
      <c r="I99" s="8">
        <v>1783100.11</v>
      </c>
      <c r="J99" s="8">
        <v>-205354.3737074147</v>
      </c>
      <c r="K99" s="8">
        <v>1577745.7362925855</v>
      </c>
      <c r="L99" s="8">
        <v>7051.35</v>
      </c>
    </row>
    <row r="100" spans="1:12" ht="12.75">
      <c r="A100" s="5" t="s">
        <v>329</v>
      </c>
      <c r="B100" s="6" t="s">
        <v>47</v>
      </c>
      <c r="C100" s="6" t="s">
        <v>132</v>
      </c>
      <c r="D100" s="11">
        <v>452.9</v>
      </c>
      <c r="E100" s="11">
        <v>76.7</v>
      </c>
      <c r="F100" s="8">
        <v>8043.44</v>
      </c>
      <c r="G100" s="8">
        <v>74031.8</v>
      </c>
      <c r="H100" s="11">
        <v>462.5</v>
      </c>
      <c r="I100" s="8">
        <v>3574591.81</v>
      </c>
      <c r="J100" s="8">
        <v>-411675.1820525679</v>
      </c>
      <c r="K100" s="8">
        <v>3162916.627947432</v>
      </c>
      <c r="L100" s="8">
        <v>7051.35</v>
      </c>
    </row>
    <row r="101" spans="1:12" ht="12.75">
      <c r="A101" s="5" t="s">
        <v>330</v>
      </c>
      <c r="B101" s="6" t="s">
        <v>47</v>
      </c>
      <c r="C101" s="6" t="s">
        <v>133</v>
      </c>
      <c r="D101" s="11">
        <v>50</v>
      </c>
      <c r="E101" s="11">
        <v>14</v>
      </c>
      <c r="F101" s="8">
        <v>15402.53</v>
      </c>
      <c r="G101" s="8">
        <v>25876.25</v>
      </c>
      <c r="H101" s="11">
        <v>47</v>
      </c>
      <c r="I101" s="8">
        <v>796002.65</v>
      </c>
      <c r="J101" s="8">
        <v>-91673.2743963503</v>
      </c>
      <c r="K101" s="8">
        <v>704329.3756036498</v>
      </c>
      <c r="L101" s="8">
        <v>7051.35</v>
      </c>
    </row>
    <row r="102" spans="1:12" ht="12.75">
      <c r="A102" s="5" t="s">
        <v>331</v>
      </c>
      <c r="B102" s="6" t="s">
        <v>134</v>
      </c>
      <c r="C102" s="6" t="s">
        <v>135</v>
      </c>
      <c r="D102" s="11">
        <v>162.5</v>
      </c>
      <c r="E102" s="11">
        <v>37.2</v>
      </c>
      <c r="F102" s="8">
        <v>13695.82</v>
      </c>
      <c r="G102" s="8">
        <v>61138.13</v>
      </c>
      <c r="H102" s="11">
        <v>157.5</v>
      </c>
      <c r="I102" s="8">
        <v>2286708.51</v>
      </c>
      <c r="J102" s="8">
        <v>-263353.4658480086</v>
      </c>
      <c r="K102" s="8">
        <v>2023355.0441519911</v>
      </c>
      <c r="L102" s="8">
        <v>7051.35</v>
      </c>
    </row>
    <row r="103" spans="1:12" ht="12.75">
      <c r="A103" s="5" t="s">
        <v>332</v>
      </c>
      <c r="B103" s="6" t="s">
        <v>134</v>
      </c>
      <c r="C103" s="6" t="s">
        <v>136</v>
      </c>
      <c r="D103" s="11">
        <v>487.2</v>
      </c>
      <c r="E103" s="11">
        <v>170.9</v>
      </c>
      <c r="F103" s="8">
        <v>8763.93</v>
      </c>
      <c r="G103" s="8">
        <v>179747.16</v>
      </c>
      <c r="H103" s="11">
        <v>461</v>
      </c>
      <c r="I103" s="8">
        <v>4449536.140000001</v>
      </c>
      <c r="J103" s="8">
        <v>-512439.9365990772</v>
      </c>
      <c r="K103" s="8">
        <v>3937096.2034009234</v>
      </c>
      <c r="L103" s="8">
        <v>7051.35</v>
      </c>
    </row>
    <row r="104" spans="1:12" ht="12.75">
      <c r="A104" s="5" t="s">
        <v>333</v>
      </c>
      <c r="B104" s="6" t="s">
        <v>134</v>
      </c>
      <c r="C104" s="6" t="s">
        <v>137</v>
      </c>
      <c r="D104" s="11">
        <v>50</v>
      </c>
      <c r="E104" s="11">
        <v>18</v>
      </c>
      <c r="F104" s="8">
        <v>16243.83</v>
      </c>
      <c r="G104" s="8">
        <v>35086.67</v>
      </c>
      <c r="H104" s="11">
        <v>41</v>
      </c>
      <c r="I104" s="8">
        <v>847278.12</v>
      </c>
      <c r="J104" s="8">
        <v>-97578.51884636794</v>
      </c>
      <c r="K104" s="8">
        <v>749699.601153632</v>
      </c>
      <c r="L104" s="8">
        <v>7051.35</v>
      </c>
    </row>
    <row r="105" spans="1:12" ht="12.75">
      <c r="A105" s="5" t="s">
        <v>334</v>
      </c>
      <c r="B105" s="6" t="s">
        <v>138</v>
      </c>
      <c r="C105" s="6" t="s">
        <v>139</v>
      </c>
      <c r="D105" s="11">
        <v>2137.9</v>
      </c>
      <c r="E105" s="11">
        <v>880.6</v>
      </c>
      <c r="F105" s="8">
        <v>7693.57</v>
      </c>
      <c r="G105" s="8">
        <v>834945.82</v>
      </c>
      <c r="H105" s="11">
        <v>2022</v>
      </c>
      <c r="I105" s="8">
        <v>17283036.4</v>
      </c>
      <c r="J105" s="8">
        <v>-1990436.2608583157</v>
      </c>
      <c r="K105" s="8">
        <v>15292600.139141686</v>
      </c>
      <c r="L105" s="8">
        <v>7051.35</v>
      </c>
    </row>
    <row r="106" spans="1:12" ht="12.75">
      <c r="A106" s="5" t="s">
        <v>335</v>
      </c>
      <c r="B106" s="6" t="s">
        <v>138</v>
      </c>
      <c r="C106" s="6" t="s">
        <v>140</v>
      </c>
      <c r="D106" s="11">
        <v>186.8</v>
      </c>
      <c r="E106" s="11">
        <v>45.5</v>
      </c>
      <c r="F106" s="8">
        <v>13150.49</v>
      </c>
      <c r="G106" s="8">
        <v>71801.65</v>
      </c>
      <c r="H106" s="11">
        <v>173</v>
      </c>
      <c r="I106" s="8">
        <v>2528312.26</v>
      </c>
      <c r="J106" s="8">
        <v>-291178.25621640397</v>
      </c>
      <c r="K106" s="8">
        <v>2237134.0037835957</v>
      </c>
      <c r="L106" s="8">
        <v>7051.35</v>
      </c>
    </row>
    <row r="107" spans="1:12" ht="12.75">
      <c r="A107" s="5" t="s">
        <v>336</v>
      </c>
      <c r="B107" s="6" t="s">
        <v>138</v>
      </c>
      <c r="C107" s="6" t="s">
        <v>141</v>
      </c>
      <c r="D107" s="11">
        <v>309.7</v>
      </c>
      <c r="E107" s="11">
        <v>74.6</v>
      </c>
      <c r="F107" s="8">
        <v>10650.54</v>
      </c>
      <c r="G107" s="8">
        <v>95343.65</v>
      </c>
      <c r="H107" s="11">
        <v>297</v>
      </c>
      <c r="I107" s="8">
        <v>3393816.46</v>
      </c>
      <c r="J107" s="8">
        <v>-390855.81886998774</v>
      </c>
      <c r="K107" s="8">
        <v>3002960.6411300125</v>
      </c>
      <c r="L107" s="8">
        <v>7051.35</v>
      </c>
    </row>
    <row r="108" spans="1:12" ht="12.75">
      <c r="A108" s="5" t="s">
        <v>337</v>
      </c>
      <c r="B108" s="6" t="s">
        <v>138</v>
      </c>
      <c r="C108" s="6" t="s">
        <v>142</v>
      </c>
      <c r="D108" s="11">
        <v>166.79999999999998</v>
      </c>
      <c r="E108" s="11">
        <v>34.2</v>
      </c>
      <c r="F108" s="8">
        <v>13785.46</v>
      </c>
      <c r="G108" s="8">
        <v>56575.54</v>
      </c>
      <c r="H108" s="11">
        <v>138.5</v>
      </c>
      <c r="I108" s="8">
        <v>2355990.9</v>
      </c>
      <c r="J108" s="8">
        <v>-271332.5140952788</v>
      </c>
      <c r="K108" s="8">
        <v>2084658.385904721</v>
      </c>
      <c r="L108" s="8">
        <v>7051.35</v>
      </c>
    </row>
    <row r="109" spans="1:12" ht="12.75">
      <c r="A109" s="5" t="s">
        <v>338</v>
      </c>
      <c r="B109" s="6" t="s">
        <v>143</v>
      </c>
      <c r="C109" s="6" t="s">
        <v>144</v>
      </c>
      <c r="D109" s="11">
        <v>173.6</v>
      </c>
      <c r="E109" s="11">
        <v>58</v>
      </c>
      <c r="F109" s="8">
        <v>13546.19</v>
      </c>
      <c r="G109" s="8">
        <v>94281.5</v>
      </c>
      <c r="H109" s="11">
        <v>164</v>
      </c>
      <c r="I109" s="8">
        <v>2445900.49</v>
      </c>
      <c r="J109" s="8">
        <v>-281687.13604902907</v>
      </c>
      <c r="K109" s="8">
        <v>2164213.3539509713</v>
      </c>
      <c r="L109" s="8">
        <v>7051.35</v>
      </c>
    </row>
    <row r="110" spans="1:12" ht="12.75">
      <c r="A110" s="5" t="s">
        <v>339</v>
      </c>
      <c r="B110" s="6" t="s">
        <v>143</v>
      </c>
      <c r="C110" s="6" t="s">
        <v>145</v>
      </c>
      <c r="D110" s="11">
        <v>442.3</v>
      </c>
      <c r="E110" s="11">
        <v>154.1</v>
      </c>
      <c r="F110" s="8">
        <v>9028.9</v>
      </c>
      <c r="G110" s="8">
        <v>166962.34</v>
      </c>
      <c r="H110" s="11">
        <v>413</v>
      </c>
      <c r="I110" s="8">
        <v>4160442.9699999997</v>
      </c>
      <c r="J110" s="8">
        <v>-479145.9299779675</v>
      </c>
      <c r="K110" s="8">
        <v>3681297.0400220323</v>
      </c>
      <c r="L110" s="8">
        <v>7051.35</v>
      </c>
    </row>
    <row r="111" spans="1:12" ht="12.75">
      <c r="A111" s="5" t="s">
        <v>340</v>
      </c>
      <c r="B111" s="6" t="s">
        <v>143</v>
      </c>
      <c r="C111" s="6" t="s">
        <v>146</v>
      </c>
      <c r="D111" s="11">
        <v>21899.3</v>
      </c>
      <c r="E111" s="11">
        <v>9455.2</v>
      </c>
      <c r="F111" s="8">
        <v>7410.53</v>
      </c>
      <c r="G111" s="8">
        <v>8678058.11</v>
      </c>
      <c r="H111" s="11">
        <v>21372.5</v>
      </c>
      <c r="I111" s="8">
        <v>170968618.86</v>
      </c>
      <c r="J111" s="8">
        <v>-20089235.04934157</v>
      </c>
      <c r="K111" s="8">
        <v>154346383.63065845</v>
      </c>
      <c r="L111" s="8">
        <v>7051.35</v>
      </c>
    </row>
    <row r="112" spans="1:12" ht="12.75">
      <c r="A112" s="5" t="s">
        <v>341</v>
      </c>
      <c r="B112" s="6" t="s">
        <v>147</v>
      </c>
      <c r="C112" s="6" t="s">
        <v>148</v>
      </c>
      <c r="D112" s="11">
        <v>82.1</v>
      </c>
      <c r="E112" s="11">
        <v>30.3</v>
      </c>
      <c r="F112" s="8">
        <v>16263.77</v>
      </c>
      <c r="G112" s="8">
        <v>59135.08</v>
      </c>
      <c r="H112" s="11">
        <v>77.5</v>
      </c>
      <c r="I112" s="8">
        <v>1394390.9500000002</v>
      </c>
      <c r="J112" s="8">
        <v>-160587.8877100944</v>
      </c>
      <c r="K112" s="8">
        <v>1233803.0622899055</v>
      </c>
      <c r="L112" s="8">
        <v>7051.35</v>
      </c>
    </row>
    <row r="113" spans="1:12" ht="12.75">
      <c r="A113" s="5" t="s">
        <v>342</v>
      </c>
      <c r="B113" s="6" t="s">
        <v>149</v>
      </c>
      <c r="C113" s="6" t="s">
        <v>149</v>
      </c>
      <c r="D113" s="11">
        <v>2081.1</v>
      </c>
      <c r="E113" s="11">
        <v>724.3</v>
      </c>
      <c r="F113" s="8">
        <v>7568.88</v>
      </c>
      <c r="G113" s="8">
        <v>657856.81</v>
      </c>
      <c r="H113" s="11">
        <v>1988.5</v>
      </c>
      <c r="I113" s="8">
        <v>16409453.93</v>
      </c>
      <c r="J113" s="8">
        <v>-1909148.337287126</v>
      </c>
      <c r="K113" s="8">
        <v>14668061.822712874</v>
      </c>
      <c r="L113" s="8">
        <v>7051.35</v>
      </c>
    </row>
    <row r="114" spans="1:12" ht="12.75">
      <c r="A114" s="5" t="s">
        <v>343</v>
      </c>
      <c r="B114" s="6" t="s">
        <v>150</v>
      </c>
      <c r="C114" s="6" t="s">
        <v>150</v>
      </c>
      <c r="D114" s="11">
        <v>2717.5</v>
      </c>
      <c r="E114" s="11">
        <v>1583.4</v>
      </c>
      <c r="F114" s="8">
        <v>7512.97</v>
      </c>
      <c r="G114" s="8">
        <v>1763246.08</v>
      </c>
      <c r="H114" s="11">
        <v>2614</v>
      </c>
      <c r="I114" s="8">
        <v>22180078.770000003</v>
      </c>
      <c r="J114" s="8">
        <v>-2554414.168363477</v>
      </c>
      <c r="K114" s="8">
        <v>19625664.60163652</v>
      </c>
      <c r="L114" s="8">
        <v>7051.35</v>
      </c>
    </row>
    <row r="115" spans="1:12" ht="12.75">
      <c r="A115" s="5" t="s">
        <v>344</v>
      </c>
      <c r="B115" s="6" t="s">
        <v>150</v>
      </c>
      <c r="C115" s="6" t="s">
        <v>69</v>
      </c>
      <c r="D115" s="11">
        <v>704.7</v>
      </c>
      <c r="E115" s="11">
        <v>223.7</v>
      </c>
      <c r="F115" s="8">
        <v>8547.17</v>
      </c>
      <c r="G115" s="8">
        <v>229440.36</v>
      </c>
      <c r="H115" s="11">
        <v>647</v>
      </c>
      <c r="I115" s="8">
        <v>6246991.2700000005</v>
      </c>
      <c r="J115" s="8">
        <v>-719447.5355657609</v>
      </c>
      <c r="K115" s="8">
        <v>5527543.73443424</v>
      </c>
      <c r="L115" s="8">
        <v>7051.35</v>
      </c>
    </row>
    <row r="116" spans="1:12" ht="12.75">
      <c r="A116" s="5" t="s">
        <v>345</v>
      </c>
      <c r="B116" s="6" t="s">
        <v>150</v>
      </c>
      <c r="C116" s="6" t="s">
        <v>151</v>
      </c>
      <c r="D116" s="11">
        <v>465</v>
      </c>
      <c r="E116" s="11">
        <v>228.5</v>
      </c>
      <c r="F116" s="8">
        <v>8828.37</v>
      </c>
      <c r="G116" s="8">
        <v>267208.38</v>
      </c>
      <c r="H116" s="11">
        <v>445.5</v>
      </c>
      <c r="I116" s="8">
        <v>4372402.12</v>
      </c>
      <c r="J116" s="8">
        <v>-501512.3413127469</v>
      </c>
      <c r="K116" s="8">
        <v>3853139.0586872534</v>
      </c>
      <c r="L116" s="8">
        <v>7051.35</v>
      </c>
    </row>
    <row r="117" spans="1:12" ht="12.75">
      <c r="A117" s="9" t="s">
        <v>346</v>
      </c>
      <c r="B117" s="6" t="s">
        <v>152</v>
      </c>
      <c r="C117" s="6" t="s">
        <v>152</v>
      </c>
      <c r="D117" s="11">
        <v>5884.1</v>
      </c>
      <c r="E117" s="11">
        <v>2557.2</v>
      </c>
      <c r="F117" s="8">
        <v>7851.02</v>
      </c>
      <c r="G117" s="8">
        <v>2490890.28</v>
      </c>
      <c r="H117" s="11">
        <v>5751</v>
      </c>
      <c r="I117" s="8">
        <v>48686368.36</v>
      </c>
      <c r="J117" s="8">
        <v>-5607065.260433577</v>
      </c>
      <c r="K117" s="8">
        <v>43079303.09956642</v>
      </c>
      <c r="L117" s="8">
        <v>7051.35</v>
      </c>
    </row>
    <row r="118" spans="1:12" ht="12.75">
      <c r="A118" s="5" t="s">
        <v>347</v>
      </c>
      <c r="B118" s="6" t="s">
        <v>152</v>
      </c>
      <c r="C118" s="6" t="s">
        <v>153</v>
      </c>
      <c r="D118" s="11">
        <v>267</v>
      </c>
      <c r="E118" s="11">
        <v>153.3</v>
      </c>
      <c r="F118" s="8">
        <v>12686.5</v>
      </c>
      <c r="G118" s="8">
        <v>233380.86</v>
      </c>
      <c r="H118" s="11">
        <v>252</v>
      </c>
      <c r="I118" s="8">
        <v>3620676.4499999997</v>
      </c>
      <c r="J118" s="8">
        <v>-416982.61394136504</v>
      </c>
      <c r="K118" s="8">
        <v>3203693.8360586353</v>
      </c>
      <c r="L118" s="8">
        <v>7051.35</v>
      </c>
    </row>
    <row r="119" spans="1:12" ht="12.75">
      <c r="A119" s="5" t="s">
        <v>348</v>
      </c>
      <c r="B119" s="6" t="s">
        <v>154</v>
      </c>
      <c r="C119" s="6" t="s">
        <v>155</v>
      </c>
      <c r="D119" s="11">
        <v>1484.3</v>
      </c>
      <c r="E119" s="11">
        <v>711.1</v>
      </c>
      <c r="F119" s="8">
        <v>8098.23</v>
      </c>
      <c r="G119" s="8">
        <v>755376.02</v>
      </c>
      <c r="H119" s="11">
        <v>1411</v>
      </c>
      <c r="I119" s="8">
        <v>12775585.51</v>
      </c>
      <c r="J119" s="8">
        <v>-1471326.4535391522</v>
      </c>
      <c r="K119" s="8">
        <v>11304259.056460848</v>
      </c>
      <c r="L119" s="8">
        <v>7051.35</v>
      </c>
    </row>
    <row r="120" spans="1:12" ht="12.75">
      <c r="A120" s="5" t="s">
        <v>349</v>
      </c>
      <c r="B120" s="6" t="s">
        <v>154</v>
      </c>
      <c r="C120" s="6" t="s">
        <v>156</v>
      </c>
      <c r="D120" s="11">
        <v>3033.5</v>
      </c>
      <c r="E120" s="11">
        <v>1774.9</v>
      </c>
      <c r="F120" s="8">
        <v>7748.56</v>
      </c>
      <c r="G120" s="8">
        <v>2060363.2</v>
      </c>
      <c r="H120" s="11">
        <v>2890.5</v>
      </c>
      <c r="I120" s="8">
        <v>25565612.14</v>
      </c>
      <c r="J120" s="8">
        <v>-2944316.0482202973</v>
      </c>
      <c r="K120" s="8">
        <v>22621296.0917797</v>
      </c>
      <c r="L120" s="8">
        <v>7051.35</v>
      </c>
    </row>
    <row r="121" spans="1:12" ht="12.75">
      <c r="A121" s="5" t="s">
        <v>350</v>
      </c>
      <c r="B121" s="6" t="s">
        <v>154</v>
      </c>
      <c r="C121" s="6" t="s">
        <v>157</v>
      </c>
      <c r="D121" s="11">
        <v>215.9</v>
      </c>
      <c r="E121" s="11">
        <v>84.4</v>
      </c>
      <c r="F121" s="8">
        <v>12863.29</v>
      </c>
      <c r="G121" s="8">
        <v>130279.42</v>
      </c>
      <c r="H121" s="11">
        <v>198</v>
      </c>
      <c r="I121" s="8">
        <v>2907464.14</v>
      </c>
      <c r="J121" s="8">
        <v>-334844.0585012734</v>
      </c>
      <c r="K121" s="8">
        <v>2572620.0814987263</v>
      </c>
      <c r="L121" s="8">
        <v>7051.35</v>
      </c>
    </row>
    <row r="122" spans="1:12" ht="12.75">
      <c r="A122" s="5" t="s">
        <v>351</v>
      </c>
      <c r="B122" s="6" t="s">
        <v>154</v>
      </c>
      <c r="C122" s="6" t="s">
        <v>158</v>
      </c>
      <c r="D122" s="11">
        <v>553.3</v>
      </c>
      <c r="E122" s="11">
        <v>176.3</v>
      </c>
      <c r="F122" s="8">
        <v>8849.55</v>
      </c>
      <c r="G122" s="8">
        <v>187220.98</v>
      </c>
      <c r="H122" s="11">
        <v>512.5</v>
      </c>
      <c r="I122" s="8">
        <v>5083674.32</v>
      </c>
      <c r="J122" s="8">
        <v>-413372.7400000001</v>
      </c>
      <c r="K122" s="8">
        <v>4670301.58</v>
      </c>
      <c r="L122" s="8">
        <v>7051.35</v>
      </c>
    </row>
    <row r="123" spans="1:12" ht="12.75">
      <c r="A123" s="5" t="s">
        <v>352</v>
      </c>
      <c r="B123" s="6" t="s">
        <v>159</v>
      </c>
      <c r="C123" s="6" t="s">
        <v>160</v>
      </c>
      <c r="D123" s="11">
        <v>1358.8</v>
      </c>
      <c r="E123" s="11">
        <v>915.7</v>
      </c>
      <c r="F123" s="8">
        <v>7884.84</v>
      </c>
      <c r="G123" s="8">
        <v>1216396.14</v>
      </c>
      <c r="H123" s="11">
        <v>1300</v>
      </c>
      <c r="I123" s="8">
        <v>11930311.05</v>
      </c>
      <c r="J123" s="8">
        <v>-1373978.6902976518</v>
      </c>
      <c r="K123" s="8">
        <v>10556332.359702349</v>
      </c>
      <c r="L123" s="8">
        <v>7051.35</v>
      </c>
    </row>
    <row r="124" spans="1:12" ht="12.75">
      <c r="A124" s="5" t="s">
        <v>353</v>
      </c>
      <c r="B124" s="6" t="s">
        <v>159</v>
      </c>
      <c r="C124" s="6" t="s">
        <v>161</v>
      </c>
      <c r="D124" s="11">
        <v>803.5</v>
      </c>
      <c r="E124" s="11">
        <v>549.3</v>
      </c>
      <c r="F124" s="8">
        <v>8254.74</v>
      </c>
      <c r="G124" s="8">
        <v>775177.68</v>
      </c>
      <c r="H124" s="11">
        <v>767.5</v>
      </c>
      <c r="I124" s="8">
        <v>7407862.47</v>
      </c>
      <c r="J124" s="8">
        <v>-853141.6433132921</v>
      </c>
      <c r="K124" s="8">
        <v>6554720.826686707</v>
      </c>
      <c r="L124" s="8">
        <v>7051.35</v>
      </c>
    </row>
    <row r="125" spans="1:12" ht="12.75">
      <c r="A125" s="5" t="s">
        <v>354</v>
      </c>
      <c r="B125" s="6" t="s">
        <v>159</v>
      </c>
      <c r="C125" s="6" t="s">
        <v>162</v>
      </c>
      <c r="D125" s="11">
        <v>130.9</v>
      </c>
      <c r="E125" s="11">
        <v>64.2</v>
      </c>
      <c r="F125" s="8">
        <v>14721.91</v>
      </c>
      <c r="G125" s="8">
        <v>113417.63</v>
      </c>
      <c r="H125" s="11">
        <v>125</v>
      </c>
      <c r="I125" s="8">
        <v>2040516.2400000002</v>
      </c>
      <c r="J125" s="8">
        <v>-235000.22918231363</v>
      </c>
      <c r="K125" s="8">
        <v>1805516.0108176863</v>
      </c>
      <c r="L125" s="8">
        <v>7051.35</v>
      </c>
    </row>
    <row r="126" spans="1:12" ht="12.75">
      <c r="A126" s="5" t="s">
        <v>355</v>
      </c>
      <c r="B126" s="6" t="s">
        <v>159</v>
      </c>
      <c r="C126" s="6" t="s">
        <v>163</v>
      </c>
      <c r="D126" s="11">
        <v>400</v>
      </c>
      <c r="E126" s="11">
        <v>176.9</v>
      </c>
      <c r="F126" s="8">
        <v>9377.77</v>
      </c>
      <c r="G126" s="8">
        <v>199071.38</v>
      </c>
      <c r="H126" s="11">
        <v>379.5</v>
      </c>
      <c r="I126" s="8">
        <v>3950180.86</v>
      </c>
      <c r="J126" s="8">
        <v>-454930.6637283067</v>
      </c>
      <c r="K126" s="8">
        <v>3495250.1962716933</v>
      </c>
      <c r="L126" s="8">
        <v>7051.35</v>
      </c>
    </row>
    <row r="127" spans="1:12" ht="12.75">
      <c r="A127" s="5" t="s">
        <v>356</v>
      </c>
      <c r="B127" s="6" t="s">
        <v>159</v>
      </c>
      <c r="C127" s="6" t="s">
        <v>164</v>
      </c>
      <c r="D127" s="11">
        <v>202.3</v>
      </c>
      <c r="E127" s="11">
        <v>84</v>
      </c>
      <c r="F127" s="8">
        <v>12744.2</v>
      </c>
      <c r="G127" s="8">
        <v>128461.58</v>
      </c>
      <c r="H127" s="11">
        <v>191</v>
      </c>
      <c r="I127" s="8">
        <v>2706614.12</v>
      </c>
      <c r="J127" s="8">
        <v>-311712.7548605475</v>
      </c>
      <c r="K127" s="8">
        <v>2394901.3651394523</v>
      </c>
      <c r="L127" s="8">
        <v>7051.35</v>
      </c>
    </row>
    <row r="128" spans="1:12" ht="12.75">
      <c r="A128" s="5" t="s">
        <v>357</v>
      </c>
      <c r="B128" s="6" t="s">
        <v>159</v>
      </c>
      <c r="C128" s="6" t="s">
        <v>165</v>
      </c>
      <c r="D128" s="11">
        <v>361.9</v>
      </c>
      <c r="E128" s="11">
        <v>115.5</v>
      </c>
      <c r="F128" s="8">
        <v>9889.55</v>
      </c>
      <c r="G128" s="8">
        <v>137069.19</v>
      </c>
      <c r="H128" s="11">
        <v>354</v>
      </c>
      <c r="I128" s="8">
        <v>3716097.91</v>
      </c>
      <c r="J128" s="8">
        <v>-427972.0216850206</v>
      </c>
      <c r="K128" s="8">
        <v>3288125.888314979</v>
      </c>
      <c r="L128" s="8">
        <v>7051.35</v>
      </c>
    </row>
    <row r="129" spans="1:12" ht="12.75">
      <c r="A129" s="5" t="s">
        <v>358</v>
      </c>
      <c r="B129" s="6" t="s">
        <v>166</v>
      </c>
      <c r="C129" s="6" t="s">
        <v>166</v>
      </c>
      <c r="D129" s="11">
        <v>175.29999999999998</v>
      </c>
      <c r="E129" s="11">
        <v>47.3</v>
      </c>
      <c r="F129" s="8">
        <v>15282.05</v>
      </c>
      <c r="G129" s="8">
        <v>86740.94</v>
      </c>
      <c r="H129" s="11">
        <v>165.5</v>
      </c>
      <c r="I129" s="8">
        <v>2765684.93</v>
      </c>
      <c r="J129" s="8">
        <v>-318515.765596686</v>
      </c>
      <c r="K129" s="8">
        <v>2447169.164403314</v>
      </c>
      <c r="L129" s="8">
        <v>7051.35</v>
      </c>
    </row>
    <row r="130" spans="1:12" ht="12.75">
      <c r="A130" s="5" t="s">
        <v>359</v>
      </c>
      <c r="B130" s="6" t="s">
        <v>166</v>
      </c>
      <c r="C130" s="6" t="s">
        <v>167</v>
      </c>
      <c r="D130" s="11">
        <v>325.09999999999997</v>
      </c>
      <c r="E130" s="11">
        <v>81.9</v>
      </c>
      <c r="F130" s="8">
        <v>11479.69</v>
      </c>
      <c r="G130" s="8">
        <v>112822.39</v>
      </c>
      <c r="H130" s="11">
        <v>294.5</v>
      </c>
      <c r="I130" s="8">
        <v>3844869.6300000004</v>
      </c>
      <c r="J130" s="8">
        <v>-442802.2803808302</v>
      </c>
      <c r="K130" s="8">
        <v>3402067.3496191697</v>
      </c>
      <c r="L130" s="8">
        <v>7051.35</v>
      </c>
    </row>
    <row r="131" spans="1:12" ht="12.75">
      <c r="A131" s="5" t="s">
        <v>360</v>
      </c>
      <c r="B131" s="6" t="s">
        <v>168</v>
      </c>
      <c r="C131" s="6" t="s">
        <v>169</v>
      </c>
      <c r="D131" s="11">
        <v>957.9</v>
      </c>
      <c r="E131" s="11">
        <v>217</v>
      </c>
      <c r="F131" s="8">
        <v>8660.65</v>
      </c>
      <c r="G131" s="8">
        <v>225523.2</v>
      </c>
      <c r="H131" s="11">
        <v>877</v>
      </c>
      <c r="I131" s="8">
        <v>8520573.68</v>
      </c>
      <c r="J131" s="8">
        <v>-981289.307241578</v>
      </c>
      <c r="K131" s="8">
        <v>7539284.372758422</v>
      </c>
      <c r="L131" s="8">
        <v>7051.35</v>
      </c>
    </row>
    <row r="132" spans="1:12" ht="12.75">
      <c r="A132" s="5" t="s">
        <v>361</v>
      </c>
      <c r="B132" s="6" t="s">
        <v>168</v>
      </c>
      <c r="C132" s="6" t="s">
        <v>168</v>
      </c>
      <c r="D132" s="11">
        <v>612.7</v>
      </c>
      <c r="E132" s="11">
        <v>224.3</v>
      </c>
      <c r="F132" s="8">
        <v>9043.21</v>
      </c>
      <c r="G132" s="8">
        <v>243999.75</v>
      </c>
      <c r="H132" s="11">
        <v>580.5</v>
      </c>
      <c r="I132" s="8">
        <v>5757490.67</v>
      </c>
      <c r="J132" s="8">
        <v>-663073.1970871413</v>
      </c>
      <c r="K132" s="8">
        <v>5094417.472912858</v>
      </c>
      <c r="L132" s="8">
        <v>7051.35</v>
      </c>
    </row>
    <row r="133" spans="1:12" ht="12.75">
      <c r="A133" s="5" t="s">
        <v>362</v>
      </c>
      <c r="B133" s="6" t="s">
        <v>170</v>
      </c>
      <c r="C133" s="6" t="s">
        <v>171</v>
      </c>
      <c r="D133" s="11">
        <v>589.1999999999999</v>
      </c>
      <c r="E133" s="11">
        <v>197.8</v>
      </c>
      <c r="F133" s="8">
        <v>8451.77</v>
      </c>
      <c r="G133" s="8">
        <v>200611.1</v>
      </c>
      <c r="H133" s="11">
        <v>563</v>
      </c>
      <c r="I133" s="8">
        <v>5180391.199999999</v>
      </c>
      <c r="J133" s="8">
        <v>-596610.3554530105</v>
      </c>
      <c r="K133" s="8">
        <v>4583780.844546989</v>
      </c>
      <c r="L133" s="8">
        <v>7051.35</v>
      </c>
    </row>
    <row r="134" spans="1:12" ht="12.75">
      <c r="A134" s="5" t="s">
        <v>363</v>
      </c>
      <c r="B134" s="6" t="s">
        <v>170</v>
      </c>
      <c r="C134" s="6" t="s">
        <v>172</v>
      </c>
      <c r="D134" s="11">
        <v>297.1</v>
      </c>
      <c r="E134" s="11">
        <v>73.3</v>
      </c>
      <c r="F134" s="8">
        <v>10189.63</v>
      </c>
      <c r="G134" s="8">
        <v>89627.98</v>
      </c>
      <c r="H134" s="11">
        <v>277</v>
      </c>
      <c r="I134" s="8">
        <v>3116966.73</v>
      </c>
      <c r="J134" s="8">
        <v>-358971.8530755956</v>
      </c>
      <c r="K134" s="8">
        <v>2757994.8769244044</v>
      </c>
      <c r="L134" s="8">
        <v>7051.35</v>
      </c>
    </row>
    <row r="135" spans="1:12" ht="12.75">
      <c r="A135" s="5" t="s">
        <v>364</v>
      </c>
      <c r="B135" s="6" t="s">
        <v>173</v>
      </c>
      <c r="C135" s="6" t="s">
        <v>174</v>
      </c>
      <c r="D135" s="11">
        <v>1664.5</v>
      </c>
      <c r="E135" s="11">
        <v>61.6</v>
      </c>
      <c r="F135" s="8">
        <v>10792.79</v>
      </c>
      <c r="G135" s="8">
        <v>79780.3</v>
      </c>
      <c r="H135" s="11">
        <v>1612</v>
      </c>
      <c r="I135" s="8">
        <v>18044377.57</v>
      </c>
      <c r="J135" s="8">
        <v>-2078117.6749674876</v>
      </c>
      <c r="K135" s="8">
        <v>15966259.895032512</v>
      </c>
      <c r="L135" s="8">
        <v>7051.35</v>
      </c>
    </row>
    <row r="136" spans="1:12" ht="12.75">
      <c r="A136" s="5" t="s">
        <v>365</v>
      </c>
      <c r="B136" s="6" t="s">
        <v>175</v>
      </c>
      <c r="C136" s="6" t="s">
        <v>176</v>
      </c>
      <c r="D136" s="11">
        <v>195.1</v>
      </c>
      <c r="E136" s="11">
        <v>109.7</v>
      </c>
      <c r="F136" s="8">
        <v>12475.91</v>
      </c>
      <c r="G136" s="8">
        <v>164232.92</v>
      </c>
      <c r="H136" s="11">
        <v>190.5</v>
      </c>
      <c r="I136" s="8">
        <v>2583892.77</v>
      </c>
      <c r="J136" s="8">
        <v>-297579.29940931185</v>
      </c>
      <c r="K136" s="8">
        <v>2286313.4705906883</v>
      </c>
      <c r="L136" s="8">
        <v>7051.35</v>
      </c>
    </row>
    <row r="137" spans="1:12" ht="12.75">
      <c r="A137" s="5" t="s">
        <v>366</v>
      </c>
      <c r="B137" s="6" t="s">
        <v>175</v>
      </c>
      <c r="C137" s="6" t="s">
        <v>177</v>
      </c>
      <c r="D137" s="11">
        <v>1510.8</v>
      </c>
      <c r="E137" s="11">
        <v>874.2</v>
      </c>
      <c r="F137" s="8">
        <v>7765.13</v>
      </c>
      <c r="G137" s="8">
        <v>1030521.2</v>
      </c>
      <c r="H137" s="11">
        <v>1400.5</v>
      </c>
      <c r="I137" s="8">
        <v>12761041.649999999</v>
      </c>
      <c r="J137" s="8">
        <v>-1469651.480134777</v>
      </c>
      <c r="K137" s="8">
        <v>11291390.169865223</v>
      </c>
      <c r="L137" s="8">
        <v>7051.35</v>
      </c>
    </row>
    <row r="138" spans="1:12" ht="12.75">
      <c r="A138" s="5" t="s">
        <v>367</v>
      </c>
      <c r="B138" s="6" t="s">
        <v>175</v>
      </c>
      <c r="C138" s="6" t="s">
        <v>178</v>
      </c>
      <c r="D138" s="11">
        <v>286.8</v>
      </c>
      <c r="E138" s="11">
        <v>147</v>
      </c>
      <c r="F138" s="8">
        <v>10060.29</v>
      </c>
      <c r="G138" s="8">
        <v>177463.59</v>
      </c>
      <c r="H138" s="11">
        <v>274</v>
      </c>
      <c r="I138" s="8">
        <v>3062755.8899999997</v>
      </c>
      <c r="J138" s="8">
        <v>-352728.55073159374</v>
      </c>
      <c r="K138" s="8">
        <v>2710027.339268406</v>
      </c>
      <c r="L138" s="8">
        <v>7051.35</v>
      </c>
    </row>
    <row r="139" spans="1:12" ht="12.75">
      <c r="A139" s="5" t="s">
        <v>368</v>
      </c>
      <c r="B139" s="6" t="s">
        <v>175</v>
      </c>
      <c r="C139" s="6" t="s">
        <v>179</v>
      </c>
      <c r="D139" s="11">
        <v>248</v>
      </c>
      <c r="E139" s="11">
        <v>84.9</v>
      </c>
      <c r="F139" s="8">
        <v>11127.98</v>
      </c>
      <c r="G139" s="8">
        <v>113371.89</v>
      </c>
      <c r="H139" s="11">
        <v>240.5</v>
      </c>
      <c r="I139" s="8">
        <v>2859315.69</v>
      </c>
      <c r="J139" s="8">
        <v>-329298.94370974734</v>
      </c>
      <c r="K139" s="8">
        <v>2530016.7462902525</v>
      </c>
      <c r="L139" s="8">
        <v>7051.35</v>
      </c>
    </row>
    <row r="140" spans="1:12" ht="12.75">
      <c r="A140" s="5" t="s">
        <v>369</v>
      </c>
      <c r="B140" s="6" t="s">
        <v>180</v>
      </c>
      <c r="C140" s="6" t="s">
        <v>181</v>
      </c>
      <c r="D140" s="11">
        <v>16975.699999999997</v>
      </c>
      <c r="E140" s="11">
        <v>11954.3</v>
      </c>
      <c r="F140" s="8">
        <v>7582.07</v>
      </c>
      <c r="G140" s="8">
        <v>16195067</v>
      </c>
      <c r="H140" s="11">
        <v>15938.5</v>
      </c>
      <c r="I140" s="8">
        <v>144906113.2</v>
      </c>
      <c r="J140" s="8">
        <v>-16688409.111567905</v>
      </c>
      <c r="K140" s="8">
        <v>128217704.08843209</v>
      </c>
      <c r="L140" s="8">
        <v>7051.35</v>
      </c>
    </row>
    <row r="141" spans="1:12" ht="12.75">
      <c r="A141" s="5" t="s">
        <v>370</v>
      </c>
      <c r="B141" s="6" t="s">
        <v>180</v>
      </c>
      <c r="C141" s="6" t="s">
        <v>182</v>
      </c>
      <c r="D141" s="11">
        <v>9246.4</v>
      </c>
      <c r="E141" s="11">
        <v>3454.7</v>
      </c>
      <c r="F141" s="8">
        <v>7510.11</v>
      </c>
      <c r="G141" s="8">
        <v>3117267.69</v>
      </c>
      <c r="H141" s="11">
        <v>9073</v>
      </c>
      <c r="I141" s="8">
        <v>72560113.14999999</v>
      </c>
      <c r="J141" s="8">
        <v>-8482148.700697359</v>
      </c>
      <c r="K141" s="8">
        <v>65168682.339302644</v>
      </c>
      <c r="L141" s="8">
        <v>7051.35</v>
      </c>
    </row>
    <row r="142" spans="1:12" ht="12.75">
      <c r="A142" s="5" t="s">
        <v>371</v>
      </c>
      <c r="B142" s="6" t="s">
        <v>183</v>
      </c>
      <c r="C142" s="6" t="s">
        <v>184</v>
      </c>
      <c r="D142" s="11">
        <v>682.7</v>
      </c>
      <c r="E142" s="11">
        <v>211.4</v>
      </c>
      <c r="F142" s="8">
        <v>8382.86</v>
      </c>
      <c r="G142" s="8">
        <v>212656.38</v>
      </c>
      <c r="H142" s="11">
        <v>661</v>
      </c>
      <c r="I142" s="8">
        <v>5935634.63</v>
      </c>
      <c r="J142" s="8">
        <v>-683589.5108546048</v>
      </c>
      <c r="K142" s="8">
        <v>5252045.119145395</v>
      </c>
      <c r="L142" s="8">
        <v>7051.35</v>
      </c>
    </row>
    <row r="143" spans="1:12" ht="12.75">
      <c r="A143" s="5" t="s">
        <v>372</v>
      </c>
      <c r="B143" s="6" t="s">
        <v>183</v>
      </c>
      <c r="C143" s="6" t="s">
        <v>185</v>
      </c>
      <c r="D143" s="11">
        <v>491.7</v>
      </c>
      <c r="E143" s="11">
        <v>132.6</v>
      </c>
      <c r="F143" s="8">
        <v>8524.45</v>
      </c>
      <c r="G143" s="8">
        <v>135641.08</v>
      </c>
      <c r="H143" s="11">
        <v>476</v>
      </c>
      <c r="I143" s="8">
        <v>4327114.26</v>
      </c>
      <c r="J143" s="8">
        <v>-498340.9702233281</v>
      </c>
      <c r="K143" s="8">
        <v>3828773.2897766717</v>
      </c>
      <c r="L143" s="8">
        <v>7051.35</v>
      </c>
    </row>
    <row r="144" spans="1:12" ht="12.75">
      <c r="A144" s="5" t="s">
        <v>373</v>
      </c>
      <c r="B144" s="6" t="s">
        <v>186</v>
      </c>
      <c r="C144" s="6" t="s">
        <v>187</v>
      </c>
      <c r="D144" s="11">
        <v>451.2</v>
      </c>
      <c r="E144" s="11">
        <v>228.8</v>
      </c>
      <c r="F144" s="8">
        <v>8765.58</v>
      </c>
      <c r="G144" s="8">
        <v>240667.73</v>
      </c>
      <c r="H144" s="11">
        <v>423</v>
      </c>
      <c r="I144" s="8">
        <v>4195153.6</v>
      </c>
      <c r="J144" s="8">
        <v>-483143.4507254929</v>
      </c>
      <c r="K144" s="8">
        <v>3712010.1492745066</v>
      </c>
      <c r="L144" s="8">
        <v>7051.35</v>
      </c>
    </row>
    <row r="145" spans="1:12" ht="12.75">
      <c r="A145" s="5" t="s">
        <v>374</v>
      </c>
      <c r="B145" s="6" t="s">
        <v>186</v>
      </c>
      <c r="C145" s="6" t="s">
        <v>188</v>
      </c>
      <c r="D145" s="11">
        <v>1119.5</v>
      </c>
      <c r="E145" s="11">
        <v>708.9</v>
      </c>
      <c r="F145" s="8">
        <v>7843.23</v>
      </c>
      <c r="G145" s="8">
        <v>877673.15</v>
      </c>
      <c r="H145" s="11">
        <v>1083.5</v>
      </c>
      <c r="I145" s="8">
        <v>9640017.66</v>
      </c>
      <c r="J145" s="8">
        <v>-1110212.3644071321</v>
      </c>
      <c r="K145" s="8">
        <v>8529805.295592869</v>
      </c>
      <c r="L145" s="8">
        <v>7051.35</v>
      </c>
    </row>
    <row r="146" spans="1:12" ht="12.75">
      <c r="A146" s="5" t="s">
        <v>375</v>
      </c>
      <c r="B146" s="6" t="s">
        <v>186</v>
      </c>
      <c r="C146" s="6" t="s">
        <v>189</v>
      </c>
      <c r="D146" s="11">
        <v>422.8</v>
      </c>
      <c r="E146" s="11">
        <v>102.7</v>
      </c>
      <c r="F146" s="8">
        <v>9043.27</v>
      </c>
      <c r="G146" s="8">
        <v>111449.24</v>
      </c>
      <c r="H146" s="11">
        <v>358</v>
      </c>
      <c r="I146" s="8">
        <v>3934943.27</v>
      </c>
      <c r="J146" s="8">
        <v>-453175.7954885979</v>
      </c>
      <c r="K146" s="8">
        <v>3481767.474511402</v>
      </c>
      <c r="L146" s="8">
        <v>7051.35</v>
      </c>
    </row>
    <row r="147" spans="1:12" ht="12.75">
      <c r="A147" s="5" t="s">
        <v>376</v>
      </c>
      <c r="B147" s="6" t="s">
        <v>190</v>
      </c>
      <c r="C147" s="6" t="s">
        <v>191</v>
      </c>
      <c r="D147" s="11">
        <v>374.1</v>
      </c>
      <c r="E147" s="11">
        <v>112.5</v>
      </c>
      <c r="F147" s="8">
        <v>10582.21</v>
      </c>
      <c r="G147" s="8">
        <v>142859.89</v>
      </c>
      <c r="H147" s="11">
        <v>365</v>
      </c>
      <c r="I147" s="8">
        <v>4101666.1</v>
      </c>
      <c r="J147" s="8">
        <v>-472376.77144354733</v>
      </c>
      <c r="K147" s="8">
        <v>3629289.328556453</v>
      </c>
      <c r="L147" s="8">
        <v>7051.35</v>
      </c>
    </row>
    <row r="148" spans="1:12" ht="12.75">
      <c r="A148" s="5" t="s">
        <v>377</v>
      </c>
      <c r="B148" s="6" t="s">
        <v>190</v>
      </c>
      <c r="C148" s="6" t="s">
        <v>192</v>
      </c>
      <c r="D148" s="11">
        <v>2567.5</v>
      </c>
      <c r="E148" s="11">
        <v>335.9</v>
      </c>
      <c r="F148" s="8">
        <v>8242.87</v>
      </c>
      <c r="G148" s="8">
        <v>332253.56</v>
      </c>
      <c r="H148" s="11">
        <v>2530.5</v>
      </c>
      <c r="I148" s="8">
        <v>21495819.639999997</v>
      </c>
      <c r="J148" s="8">
        <v>-2475610.0651576673</v>
      </c>
      <c r="K148" s="8">
        <v>19020209.57484233</v>
      </c>
      <c r="L148" s="8">
        <v>7051.35</v>
      </c>
    </row>
    <row r="149" spans="1:12" ht="12.75">
      <c r="A149" s="5" t="s">
        <v>378</v>
      </c>
      <c r="B149" s="6" t="s">
        <v>190</v>
      </c>
      <c r="C149" s="6" t="s">
        <v>193</v>
      </c>
      <c r="D149" s="11">
        <v>353.40000000000003</v>
      </c>
      <c r="E149" s="11">
        <v>92.2</v>
      </c>
      <c r="F149" s="8">
        <v>10838.59</v>
      </c>
      <c r="G149" s="8">
        <v>119918.16</v>
      </c>
      <c r="H149" s="11">
        <v>315.5</v>
      </c>
      <c r="I149" s="8">
        <v>3950275.72</v>
      </c>
      <c r="J149" s="8">
        <v>-454941.5884743603</v>
      </c>
      <c r="K149" s="8">
        <v>3495334.1315256394</v>
      </c>
      <c r="L149" s="8">
        <v>7051.35</v>
      </c>
    </row>
    <row r="150" spans="1:12" ht="12.75">
      <c r="A150" s="5" t="s">
        <v>379</v>
      </c>
      <c r="B150" s="6" t="s">
        <v>194</v>
      </c>
      <c r="C150" s="6" t="s">
        <v>195</v>
      </c>
      <c r="D150" s="11">
        <v>125.8</v>
      </c>
      <c r="E150" s="11">
        <v>85</v>
      </c>
      <c r="F150" s="8">
        <v>14316.15</v>
      </c>
      <c r="G150" s="8">
        <v>146024.72</v>
      </c>
      <c r="H150" s="11">
        <v>118.5</v>
      </c>
      <c r="I150" s="8">
        <v>1946996.3</v>
      </c>
      <c r="J150" s="8">
        <v>-224229.81388137187</v>
      </c>
      <c r="K150" s="8">
        <v>1722766.4861186282</v>
      </c>
      <c r="L150" s="8">
        <v>7051.35</v>
      </c>
    </row>
    <row r="151" spans="1:12" ht="12.75">
      <c r="A151" s="5" t="s">
        <v>380</v>
      </c>
      <c r="B151" s="6" t="s">
        <v>194</v>
      </c>
      <c r="C151" s="6" t="s">
        <v>149</v>
      </c>
      <c r="D151" s="11">
        <v>193.8</v>
      </c>
      <c r="E151" s="11">
        <v>124</v>
      </c>
      <c r="F151" s="8">
        <v>14271.53</v>
      </c>
      <c r="G151" s="8">
        <v>212360.36</v>
      </c>
      <c r="H151" s="11">
        <v>183</v>
      </c>
      <c r="I151" s="8">
        <v>2978182.82</v>
      </c>
      <c r="J151" s="8">
        <v>-342988.52002610336</v>
      </c>
      <c r="K151" s="8">
        <v>2635194.2999738967</v>
      </c>
      <c r="L151" s="8">
        <v>7051.35</v>
      </c>
    </row>
    <row r="152" spans="1:12" ht="12.75">
      <c r="A152" s="5" t="s">
        <v>381</v>
      </c>
      <c r="B152" s="6" t="s">
        <v>194</v>
      </c>
      <c r="C152" s="6" t="s">
        <v>196</v>
      </c>
      <c r="D152" s="11">
        <v>656.5</v>
      </c>
      <c r="E152" s="11">
        <v>517.6</v>
      </c>
      <c r="F152" s="8">
        <v>8204.48</v>
      </c>
      <c r="G152" s="8">
        <v>916031.77</v>
      </c>
      <c r="H152" s="11">
        <v>572.5</v>
      </c>
      <c r="I152" s="8">
        <v>6297015.380000001</v>
      </c>
      <c r="J152" s="8">
        <v>-725208.664580172</v>
      </c>
      <c r="K152" s="8">
        <v>5571806.715419828</v>
      </c>
      <c r="L152" s="8">
        <v>7051.35</v>
      </c>
    </row>
    <row r="153" spans="1:12" ht="12.75">
      <c r="A153" s="5" t="s">
        <v>382</v>
      </c>
      <c r="B153" s="6" t="s">
        <v>197</v>
      </c>
      <c r="C153" s="6" t="s">
        <v>198</v>
      </c>
      <c r="D153" s="11">
        <v>74.1</v>
      </c>
      <c r="E153" s="11">
        <v>41.2</v>
      </c>
      <c r="F153" s="8">
        <v>16759.95</v>
      </c>
      <c r="G153" s="8">
        <v>82861.18</v>
      </c>
      <c r="H153" s="11">
        <v>70</v>
      </c>
      <c r="I153" s="8">
        <v>1306611.44</v>
      </c>
      <c r="J153" s="8">
        <v>-150478.58077926046</v>
      </c>
      <c r="K153" s="8">
        <v>1156132.8592207395</v>
      </c>
      <c r="L153" s="8">
        <v>7051.35</v>
      </c>
    </row>
    <row r="154" spans="1:12" ht="12.75">
      <c r="A154" s="5" t="s">
        <v>383</v>
      </c>
      <c r="B154" s="6" t="s">
        <v>199</v>
      </c>
      <c r="C154" s="6" t="s">
        <v>200</v>
      </c>
      <c r="D154" s="11">
        <v>895.8</v>
      </c>
      <c r="E154" s="11">
        <v>152.9</v>
      </c>
      <c r="F154" s="8">
        <v>10957.05</v>
      </c>
      <c r="G154" s="8">
        <v>201039.88</v>
      </c>
      <c r="H154" s="11">
        <v>870</v>
      </c>
      <c r="I154" s="8">
        <v>10016361.81</v>
      </c>
      <c r="J154" s="8">
        <v>-1153554.8087198627</v>
      </c>
      <c r="K154" s="8">
        <v>8862807.001280136</v>
      </c>
      <c r="L154" s="8">
        <v>7051.35</v>
      </c>
    </row>
    <row r="155" spans="1:12" ht="12.75">
      <c r="A155" s="9" t="s">
        <v>384</v>
      </c>
      <c r="B155" s="6" t="s">
        <v>199</v>
      </c>
      <c r="C155" s="6" t="s">
        <v>201</v>
      </c>
      <c r="D155" s="11">
        <v>250.9</v>
      </c>
      <c r="E155" s="11">
        <v>74.5</v>
      </c>
      <c r="F155" s="8">
        <v>12403.23</v>
      </c>
      <c r="G155" s="8">
        <v>110884.92</v>
      </c>
      <c r="H155" s="11">
        <v>215</v>
      </c>
      <c r="I155" s="8">
        <v>3222856.5</v>
      </c>
      <c r="J155" s="8">
        <v>-371166.86516629206</v>
      </c>
      <c r="K155" s="8">
        <v>2851689.634833708</v>
      </c>
      <c r="L155" s="8">
        <v>7051.35</v>
      </c>
    </row>
    <row r="156" spans="1:12" ht="12.75">
      <c r="A156" s="5" t="s">
        <v>385</v>
      </c>
      <c r="B156" s="6" t="s">
        <v>202</v>
      </c>
      <c r="C156" s="6" t="s">
        <v>203</v>
      </c>
      <c r="D156" s="11">
        <v>591.7</v>
      </c>
      <c r="E156" s="11">
        <v>249.6</v>
      </c>
      <c r="F156" s="8">
        <v>8435.57</v>
      </c>
      <c r="G156" s="8">
        <v>258544.43</v>
      </c>
      <c r="H156" s="11">
        <v>580</v>
      </c>
      <c r="I156" s="8">
        <v>4991125.25</v>
      </c>
      <c r="J156" s="8">
        <v>-566691.6657893773</v>
      </c>
      <c r="K156" s="8">
        <v>4353914.374210623</v>
      </c>
      <c r="L156" s="8">
        <v>7051.35</v>
      </c>
    </row>
    <row r="157" spans="1:12" ht="12.75">
      <c r="A157" s="5" t="s">
        <v>386</v>
      </c>
      <c r="B157" s="6" t="s">
        <v>202</v>
      </c>
      <c r="C157" s="6" t="s">
        <v>204</v>
      </c>
      <c r="D157" s="11">
        <v>130.5</v>
      </c>
      <c r="E157" s="11">
        <v>58.7</v>
      </c>
      <c r="F157" s="8">
        <v>14421.56</v>
      </c>
      <c r="G157" s="8">
        <v>101585.48</v>
      </c>
      <c r="H157" s="11">
        <v>116</v>
      </c>
      <c r="I157" s="8">
        <v>1983599.3599999999</v>
      </c>
      <c r="J157" s="8">
        <v>-228445.28020315617</v>
      </c>
      <c r="K157" s="8">
        <v>1755154.079796844</v>
      </c>
      <c r="L157" s="8">
        <v>7051.35</v>
      </c>
    </row>
    <row r="158" spans="1:12" ht="12.75">
      <c r="A158" s="5" t="s">
        <v>387</v>
      </c>
      <c r="B158" s="6" t="s">
        <v>205</v>
      </c>
      <c r="C158" s="6" t="s">
        <v>205</v>
      </c>
      <c r="D158" s="11">
        <v>3352.4</v>
      </c>
      <c r="E158" s="11">
        <v>775.4</v>
      </c>
      <c r="F158" s="8">
        <v>8435.96</v>
      </c>
      <c r="G158" s="8">
        <v>784949.51</v>
      </c>
      <c r="H158" s="11">
        <v>3273</v>
      </c>
      <c r="I158" s="8">
        <v>29065672.630000003</v>
      </c>
      <c r="J158" s="8">
        <v>-3347407.678258959</v>
      </c>
      <c r="K158" s="8">
        <v>25718264.951741043</v>
      </c>
      <c r="L158" s="8">
        <v>7051.35</v>
      </c>
    </row>
    <row r="159" spans="1:12" ht="12.75">
      <c r="A159" s="5" t="s">
        <v>388</v>
      </c>
      <c r="B159" s="6" t="s">
        <v>206</v>
      </c>
      <c r="C159" s="6" t="s">
        <v>207</v>
      </c>
      <c r="D159" s="11">
        <v>345.5</v>
      </c>
      <c r="E159" s="11">
        <v>196.9</v>
      </c>
      <c r="F159" s="8">
        <v>10164.29</v>
      </c>
      <c r="G159" s="8">
        <v>240161.87</v>
      </c>
      <c r="H159" s="11">
        <v>325</v>
      </c>
      <c r="I159" s="8">
        <v>3751924.39</v>
      </c>
      <c r="J159" s="8">
        <v>-432098.05158164894</v>
      </c>
      <c r="K159" s="8">
        <v>3319826.338418351</v>
      </c>
      <c r="L159" s="8">
        <v>7051.35</v>
      </c>
    </row>
    <row r="160" spans="1:12" ht="12.75">
      <c r="A160" s="5" t="s">
        <v>389</v>
      </c>
      <c r="B160" s="6" t="s">
        <v>206</v>
      </c>
      <c r="C160" s="6" t="s">
        <v>208</v>
      </c>
      <c r="D160" s="11">
        <v>2375.2999999999997</v>
      </c>
      <c r="E160" s="11">
        <v>588.9</v>
      </c>
      <c r="F160" s="8">
        <v>7816.95</v>
      </c>
      <c r="G160" s="8">
        <v>552408.01</v>
      </c>
      <c r="H160" s="11">
        <v>2286</v>
      </c>
      <c r="I160" s="8">
        <v>19120002.12</v>
      </c>
      <c r="J160" s="8">
        <v>-2201994.1777901864</v>
      </c>
      <c r="K160" s="8">
        <v>16918007.94220981</v>
      </c>
      <c r="L160" s="8">
        <v>7051.35</v>
      </c>
    </row>
    <row r="161" spans="1:12" ht="12.75">
      <c r="A161" s="5" t="s">
        <v>390</v>
      </c>
      <c r="B161" s="6" t="s">
        <v>209</v>
      </c>
      <c r="C161" s="6" t="s">
        <v>210</v>
      </c>
      <c r="D161" s="11">
        <v>357.3</v>
      </c>
      <c r="E161" s="11">
        <v>138.4</v>
      </c>
      <c r="F161" s="8">
        <v>10031.83</v>
      </c>
      <c r="G161" s="8">
        <v>166608.65</v>
      </c>
      <c r="H161" s="11">
        <v>343.5</v>
      </c>
      <c r="I161" s="8">
        <v>3750981.94</v>
      </c>
      <c r="J161" s="8">
        <v>-431989.5123984504</v>
      </c>
      <c r="K161" s="8">
        <v>3318992.42760155</v>
      </c>
      <c r="L161" s="8">
        <v>7051.35</v>
      </c>
    </row>
    <row r="162" spans="1:12" ht="12.75">
      <c r="A162" s="5" t="s">
        <v>391</v>
      </c>
      <c r="B162" s="6" t="s">
        <v>209</v>
      </c>
      <c r="C162" s="6" t="s">
        <v>211</v>
      </c>
      <c r="D162" s="11">
        <v>101.9</v>
      </c>
      <c r="E162" s="11">
        <v>27.5</v>
      </c>
      <c r="F162" s="8">
        <v>15283.95</v>
      </c>
      <c r="G162" s="8">
        <v>50437.04</v>
      </c>
      <c r="H162" s="11">
        <v>89.5</v>
      </c>
      <c r="I162" s="8">
        <v>1607871.83</v>
      </c>
      <c r="J162" s="8">
        <v>-185173.85019478505</v>
      </c>
      <c r="K162" s="8">
        <v>1422697.979805215</v>
      </c>
      <c r="L162" s="8">
        <v>7051.35</v>
      </c>
    </row>
    <row r="163" spans="1:12" ht="12.75">
      <c r="A163" s="5" t="s">
        <v>392</v>
      </c>
      <c r="B163" s="6" t="s">
        <v>209</v>
      </c>
      <c r="C163" s="6" t="s">
        <v>212</v>
      </c>
      <c r="D163" s="11">
        <v>230.5</v>
      </c>
      <c r="E163" s="11">
        <v>89</v>
      </c>
      <c r="F163" s="8">
        <v>12103.16</v>
      </c>
      <c r="G163" s="8">
        <v>129261.79</v>
      </c>
      <c r="H163" s="11">
        <v>219.5</v>
      </c>
      <c r="I163" s="8">
        <v>2919040.97</v>
      </c>
      <c r="J163" s="8">
        <v>-336177.32782296464</v>
      </c>
      <c r="K163" s="8">
        <v>2582863.6421770356</v>
      </c>
      <c r="L163" s="8">
        <v>7051.35</v>
      </c>
    </row>
    <row r="164" spans="1:12" ht="12.75">
      <c r="A164" s="5" t="s">
        <v>393</v>
      </c>
      <c r="B164" s="6" t="s">
        <v>209</v>
      </c>
      <c r="C164" s="6" t="s">
        <v>213</v>
      </c>
      <c r="D164" s="11">
        <v>111.8</v>
      </c>
      <c r="E164" s="11">
        <v>36.4</v>
      </c>
      <c r="F164" s="8">
        <v>15358.63</v>
      </c>
      <c r="G164" s="8">
        <v>67086.49</v>
      </c>
      <c r="H164" s="11">
        <v>110.5</v>
      </c>
      <c r="I164" s="8">
        <v>1784181.25</v>
      </c>
      <c r="J164" s="8">
        <v>-205478.88540832532</v>
      </c>
      <c r="K164" s="8">
        <v>1578702.3645916746</v>
      </c>
      <c r="L164" s="8">
        <v>7051.35</v>
      </c>
    </row>
    <row r="165" spans="1:12" ht="12.75">
      <c r="A165" s="5" t="s">
        <v>394</v>
      </c>
      <c r="B165" s="6" t="s">
        <v>209</v>
      </c>
      <c r="C165" s="6" t="s">
        <v>214</v>
      </c>
      <c r="D165" s="11">
        <v>93.3</v>
      </c>
      <c r="E165" s="11">
        <v>39.7</v>
      </c>
      <c r="F165" s="8">
        <v>15416.26</v>
      </c>
      <c r="G165" s="8">
        <v>73443.04</v>
      </c>
      <c r="H165" s="11">
        <v>94</v>
      </c>
      <c r="I165" s="8">
        <v>1511779.74</v>
      </c>
      <c r="J165" s="8">
        <v>-174107.20797457537</v>
      </c>
      <c r="K165" s="8">
        <v>1337672.5320254245</v>
      </c>
      <c r="L165" s="8">
        <v>7051.35</v>
      </c>
    </row>
    <row r="166" spans="1:12" ht="12.75">
      <c r="A166" s="5" t="s">
        <v>395</v>
      </c>
      <c r="B166" s="6" t="s">
        <v>215</v>
      </c>
      <c r="C166" s="6" t="s">
        <v>216</v>
      </c>
      <c r="D166" s="11">
        <v>1870.2</v>
      </c>
      <c r="E166" s="11">
        <v>882.3</v>
      </c>
      <c r="F166" s="8">
        <v>7873.08</v>
      </c>
      <c r="G166" s="8">
        <v>895159.6</v>
      </c>
      <c r="H166" s="11">
        <v>1812</v>
      </c>
      <c r="I166" s="8">
        <v>15619391.299999999</v>
      </c>
      <c r="J166" s="8">
        <v>-1798839.1678706931</v>
      </c>
      <c r="K166" s="8">
        <v>13820552.132129306</v>
      </c>
      <c r="L166" s="8">
        <v>7051.35</v>
      </c>
    </row>
    <row r="167" spans="1:12" ht="12.75">
      <c r="A167" s="5" t="s">
        <v>396</v>
      </c>
      <c r="B167" s="6" t="s">
        <v>215</v>
      </c>
      <c r="C167" s="6" t="s">
        <v>217</v>
      </c>
      <c r="D167" s="11">
        <v>1882.7</v>
      </c>
      <c r="E167" s="11">
        <v>462.8</v>
      </c>
      <c r="F167" s="8">
        <v>7820.91</v>
      </c>
      <c r="G167" s="8">
        <v>434341.86</v>
      </c>
      <c r="H167" s="11">
        <v>1813.5</v>
      </c>
      <c r="I167" s="8">
        <v>15158762.37</v>
      </c>
      <c r="J167" s="8">
        <v>-1745789.894360376</v>
      </c>
      <c r="K167" s="8">
        <v>13412972.475639623</v>
      </c>
      <c r="L167" s="8">
        <v>7051.35</v>
      </c>
    </row>
    <row r="168" spans="1:12" ht="12.75">
      <c r="A168" s="5" t="s">
        <v>397</v>
      </c>
      <c r="B168" s="6" t="s">
        <v>215</v>
      </c>
      <c r="C168" s="6" t="s">
        <v>218</v>
      </c>
      <c r="D168" s="11">
        <v>2224.8</v>
      </c>
      <c r="E168" s="11">
        <v>787.5</v>
      </c>
      <c r="F168" s="8">
        <v>7793.5</v>
      </c>
      <c r="G168" s="8">
        <v>736485.79</v>
      </c>
      <c r="H168" s="11">
        <v>2145.5</v>
      </c>
      <c r="I168" s="8">
        <v>18075465.46</v>
      </c>
      <c r="J168" s="8">
        <v>-2081697.9754481125</v>
      </c>
      <c r="K168" s="8">
        <v>15993767.484551888</v>
      </c>
      <c r="L168" s="8">
        <v>7051.35</v>
      </c>
    </row>
    <row r="169" spans="1:12" ht="12.75">
      <c r="A169" s="5" t="s">
        <v>398</v>
      </c>
      <c r="B169" s="6" t="s">
        <v>215</v>
      </c>
      <c r="C169" s="6" t="s">
        <v>219</v>
      </c>
      <c r="D169" s="11">
        <v>5738</v>
      </c>
      <c r="E169" s="11">
        <v>732.1</v>
      </c>
      <c r="F169" s="8">
        <v>7555.61</v>
      </c>
      <c r="G169" s="8">
        <v>663775.33</v>
      </c>
      <c r="H169" s="11">
        <v>5652.5</v>
      </c>
      <c r="I169" s="8">
        <v>44017857.9</v>
      </c>
      <c r="J169" s="8">
        <v>-5263895.612586387</v>
      </c>
      <c r="K169" s="8">
        <v>40442717.18741362</v>
      </c>
      <c r="L169" s="8">
        <v>7051.35</v>
      </c>
    </row>
    <row r="170" spans="1:12" ht="12.75">
      <c r="A170" s="5" t="s">
        <v>399</v>
      </c>
      <c r="B170" s="6" t="s">
        <v>215</v>
      </c>
      <c r="C170" s="6" t="s">
        <v>220</v>
      </c>
      <c r="D170" s="11">
        <v>3622</v>
      </c>
      <c r="E170" s="11">
        <v>768.3</v>
      </c>
      <c r="F170" s="8">
        <v>7596.94</v>
      </c>
      <c r="G170" s="8">
        <v>700407.67</v>
      </c>
      <c r="H170" s="11">
        <v>3535.5</v>
      </c>
      <c r="I170" s="8">
        <v>28216531.8</v>
      </c>
      <c r="J170" s="8">
        <v>-3322730.9007995627</v>
      </c>
      <c r="K170" s="8">
        <v>25528672.299200438</v>
      </c>
      <c r="L170" s="8">
        <v>7051.35</v>
      </c>
    </row>
    <row r="171" spans="1:12" ht="12.75">
      <c r="A171" s="5" t="s">
        <v>400</v>
      </c>
      <c r="B171" s="6" t="s">
        <v>215</v>
      </c>
      <c r="C171" s="6" t="s">
        <v>221</v>
      </c>
      <c r="D171" s="11">
        <v>21432.4</v>
      </c>
      <c r="E171" s="11">
        <v>12584.5</v>
      </c>
      <c r="F171" s="8">
        <v>7627.85</v>
      </c>
      <c r="G171" s="8">
        <v>14028267.32</v>
      </c>
      <c r="H171" s="11">
        <v>21167</v>
      </c>
      <c r="I171" s="8">
        <v>177513297.57999998</v>
      </c>
      <c r="J171" s="8">
        <v>-20443682.239063308</v>
      </c>
      <c r="K171" s="8">
        <v>157069615.34093666</v>
      </c>
      <c r="L171" s="8">
        <v>7051.35</v>
      </c>
    </row>
    <row r="172" spans="1:12" ht="12.75">
      <c r="A172" s="5" t="s">
        <v>401</v>
      </c>
      <c r="B172" s="6" t="s">
        <v>215</v>
      </c>
      <c r="C172" s="6" t="s">
        <v>204</v>
      </c>
      <c r="D172" s="11">
        <v>1126.7</v>
      </c>
      <c r="E172" s="11">
        <v>391.6</v>
      </c>
      <c r="F172" s="8">
        <v>8147.16</v>
      </c>
      <c r="G172" s="8">
        <v>382851.57</v>
      </c>
      <c r="H172" s="11">
        <v>1067.5</v>
      </c>
      <c r="I172" s="8">
        <v>9562262.14</v>
      </c>
      <c r="J172" s="8">
        <v>-1101257.4908011323</v>
      </c>
      <c r="K172" s="8">
        <v>8461004.649198867</v>
      </c>
      <c r="L172" s="8">
        <v>7051.35</v>
      </c>
    </row>
    <row r="173" spans="1:12" ht="12.75">
      <c r="A173" s="5" t="s">
        <v>402</v>
      </c>
      <c r="B173" s="6" t="s">
        <v>215</v>
      </c>
      <c r="C173" s="6" t="s">
        <v>222</v>
      </c>
      <c r="D173" s="11">
        <v>2226.8</v>
      </c>
      <c r="E173" s="11">
        <v>1174</v>
      </c>
      <c r="F173" s="8">
        <v>7914.69</v>
      </c>
      <c r="G173" s="8">
        <v>1286899.83</v>
      </c>
      <c r="H173" s="11">
        <v>2129</v>
      </c>
      <c r="I173" s="8">
        <v>18911337.509999998</v>
      </c>
      <c r="J173" s="8">
        <v>-2177962.89089769</v>
      </c>
      <c r="K173" s="8">
        <v>16733374.619102309</v>
      </c>
      <c r="L173" s="8">
        <v>7051.35</v>
      </c>
    </row>
    <row r="174" spans="1:12" ht="12.75">
      <c r="A174" s="5" t="s">
        <v>403</v>
      </c>
      <c r="B174" s="6" t="s">
        <v>215</v>
      </c>
      <c r="C174" s="6" t="s">
        <v>223</v>
      </c>
      <c r="D174" s="11">
        <v>853.8</v>
      </c>
      <c r="E174" s="11">
        <v>312.6</v>
      </c>
      <c r="F174" s="8">
        <v>8387.11</v>
      </c>
      <c r="G174" s="8">
        <v>314954.98</v>
      </c>
      <c r="H174" s="11">
        <v>823</v>
      </c>
      <c r="I174" s="8">
        <v>7475866.800000001</v>
      </c>
      <c r="J174" s="8">
        <v>-860973.5011648082</v>
      </c>
      <c r="K174" s="8">
        <v>6614893.298835193</v>
      </c>
      <c r="L174" s="8">
        <v>7051.35</v>
      </c>
    </row>
    <row r="175" spans="1:12" ht="12.75">
      <c r="A175" s="5" t="s">
        <v>404</v>
      </c>
      <c r="B175" s="6" t="s">
        <v>215</v>
      </c>
      <c r="C175" s="6" t="s">
        <v>224</v>
      </c>
      <c r="D175" s="11">
        <v>167.7</v>
      </c>
      <c r="E175" s="11">
        <v>46.4</v>
      </c>
      <c r="F175" s="8">
        <v>13891.94</v>
      </c>
      <c r="G175" s="8">
        <v>77350.31</v>
      </c>
      <c r="H175" s="11">
        <v>162.5</v>
      </c>
      <c r="I175" s="8">
        <v>2407028.15</v>
      </c>
      <c r="J175" s="8">
        <v>-277210.32345142245</v>
      </c>
      <c r="K175" s="8">
        <v>2129817.8265485773</v>
      </c>
      <c r="L175" s="8">
        <v>7051.35</v>
      </c>
    </row>
    <row r="176" spans="1:12" ht="12.75">
      <c r="A176" s="5" t="s">
        <v>405</v>
      </c>
      <c r="B176" s="6" t="s">
        <v>215</v>
      </c>
      <c r="C176" s="6" t="s">
        <v>225</v>
      </c>
      <c r="D176" s="11">
        <v>202.3</v>
      </c>
      <c r="E176" s="11">
        <v>32.7</v>
      </c>
      <c r="F176" s="8">
        <v>12960.17</v>
      </c>
      <c r="G176" s="8">
        <v>50855.7</v>
      </c>
      <c r="H176" s="11">
        <v>195</v>
      </c>
      <c r="I176" s="8">
        <v>2672697.8000000003</v>
      </c>
      <c r="J176" s="8">
        <v>-177946.38000000018</v>
      </c>
      <c r="K176" s="8">
        <v>2494751.42</v>
      </c>
      <c r="L176" s="8">
        <v>7051.35</v>
      </c>
    </row>
    <row r="177" spans="1:12" ht="12.75">
      <c r="A177" s="5" t="s">
        <v>406</v>
      </c>
      <c r="B177" s="6" t="s">
        <v>215</v>
      </c>
      <c r="C177" s="6" t="s">
        <v>226</v>
      </c>
      <c r="D177" s="11">
        <v>78.2</v>
      </c>
      <c r="E177" s="11">
        <v>29.1</v>
      </c>
      <c r="F177" s="8">
        <v>16250.68</v>
      </c>
      <c r="G177" s="8">
        <v>56747.39</v>
      </c>
      <c r="H177" s="11">
        <v>72</v>
      </c>
      <c r="I177" s="8">
        <v>1327550.88</v>
      </c>
      <c r="J177" s="8">
        <v>-118622.36999999994</v>
      </c>
      <c r="K177" s="8">
        <v>1208928.51</v>
      </c>
      <c r="L177" s="8">
        <v>7051.35</v>
      </c>
    </row>
    <row r="178" spans="1:12" ht="12.75">
      <c r="A178" s="10" t="s">
        <v>407</v>
      </c>
      <c r="B178" s="6" t="s">
        <v>227</v>
      </c>
      <c r="C178" s="6" t="s">
        <v>228</v>
      </c>
      <c r="D178" s="11">
        <v>768.7</v>
      </c>
      <c r="E178" s="11">
        <v>413.5</v>
      </c>
      <c r="F178" s="8">
        <v>8691.68</v>
      </c>
      <c r="G178" s="8">
        <v>508190.49</v>
      </c>
      <c r="H178" s="11">
        <v>727.5</v>
      </c>
      <c r="I178" s="8">
        <v>7189486.640000001</v>
      </c>
      <c r="J178" s="8">
        <v>-827991.94389317</v>
      </c>
      <c r="K178" s="8">
        <v>6361494.696106831</v>
      </c>
      <c r="L178" s="8">
        <v>7051.35</v>
      </c>
    </row>
    <row r="179" spans="1:12" ht="12.75">
      <c r="A179" s="10" t="s">
        <v>408</v>
      </c>
      <c r="B179" s="6" t="s">
        <v>227</v>
      </c>
      <c r="C179" s="6" t="s">
        <v>229</v>
      </c>
      <c r="D179" s="11">
        <v>648.7</v>
      </c>
      <c r="E179" s="11">
        <v>280.6</v>
      </c>
      <c r="F179" s="8">
        <v>8557.96</v>
      </c>
      <c r="G179" s="8">
        <v>303670.79</v>
      </c>
      <c r="H179" s="11">
        <v>600.5</v>
      </c>
      <c r="I179" s="8">
        <v>5855218.8</v>
      </c>
      <c r="J179" s="8">
        <v>-674328.2572024966</v>
      </c>
      <c r="K179" s="8">
        <v>5180890.542797503</v>
      </c>
      <c r="L179" s="8">
        <v>7051.35</v>
      </c>
    </row>
    <row r="180" spans="1:12" ht="12.75">
      <c r="A180" s="10" t="s">
        <v>409</v>
      </c>
      <c r="B180" s="6" t="s">
        <v>227</v>
      </c>
      <c r="C180" s="6" t="s">
        <v>230</v>
      </c>
      <c r="D180" s="11">
        <v>204.9</v>
      </c>
      <c r="E180" s="11">
        <v>90</v>
      </c>
      <c r="F180" s="8">
        <v>12890.83</v>
      </c>
      <c r="G180" s="8">
        <v>139220.93</v>
      </c>
      <c r="H180" s="11">
        <v>197</v>
      </c>
      <c r="I180" s="8">
        <v>2780551.29</v>
      </c>
      <c r="J180" s="8">
        <v>-320227.8803736342</v>
      </c>
      <c r="K180" s="8">
        <v>2460323.4096263656</v>
      </c>
      <c r="L180" s="8">
        <v>7051.35</v>
      </c>
    </row>
    <row r="181" spans="1:12" ht="12.75">
      <c r="A181" s="10" t="s">
        <v>410</v>
      </c>
      <c r="B181" s="6" t="s">
        <v>227</v>
      </c>
      <c r="C181" s="6" t="s">
        <v>231</v>
      </c>
      <c r="D181" s="11">
        <v>68.3</v>
      </c>
      <c r="E181" s="11">
        <v>10.5</v>
      </c>
      <c r="F181" s="8">
        <v>17107.16</v>
      </c>
      <c r="G181" s="8">
        <v>21555.02</v>
      </c>
      <c r="H181" s="11">
        <v>59</v>
      </c>
      <c r="I181" s="8">
        <v>1189974.21</v>
      </c>
      <c r="J181" s="8">
        <v>-137045.81546042615</v>
      </c>
      <c r="K181" s="8">
        <v>1052928.3945395737</v>
      </c>
      <c r="L181" s="8">
        <v>7051.35</v>
      </c>
    </row>
    <row r="182" ht="12.75">
      <c r="K182">
        <v>0</v>
      </c>
    </row>
    <row r="183" spans="4:11" ht="12.75">
      <c r="D183" s="8">
        <f>SUM(D4:D182)</f>
        <v>858872.2999999998</v>
      </c>
      <c r="E183" s="8">
        <f>SUM(E4:E182)</f>
        <v>307384.50000000023</v>
      </c>
      <c r="F183" s="8"/>
      <c r="G183" s="8">
        <f>SUM(G4:G182)</f>
        <v>334613647.74999994</v>
      </c>
      <c r="H183" s="11">
        <f>SUM(H4:H182)</f>
        <v>837536</v>
      </c>
      <c r="I183" s="8">
        <f>SUM(I4:I182)</f>
        <v>7189165122.720003</v>
      </c>
      <c r="J183" s="8">
        <f>SUM(J4:J182)</f>
        <v>-828846052.3599998</v>
      </c>
      <c r="K183" s="8">
        <v>5933444388.930004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Tim Kahle</cp:lastModifiedBy>
  <cp:lastPrinted>2010-07-19T19:39:39Z</cp:lastPrinted>
  <dcterms:created xsi:type="dcterms:W3CDTF">2005-04-07T14:33:00Z</dcterms:created>
  <dcterms:modified xsi:type="dcterms:W3CDTF">2017-06-16T20:45:24Z</dcterms:modified>
  <cp:category/>
  <cp:version/>
  <cp:contentType/>
  <cp:contentStatus/>
</cp:coreProperties>
</file>