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e-fs-01\m5\Operations$\OMBP\PSFU\Capital Construction\BEST Program\2019-2020 BEST1920\Application\"/>
    </mc:Choice>
  </mc:AlternateContent>
  <bookViews>
    <workbookView xWindow="0" yWindow="60" windowWidth="19020" windowHeight="11385"/>
  </bookViews>
  <sheets>
    <sheet name="19-20" sheetId="8" r:id="rId1"/>
  </sheets>
  <externalReferences>
    <externalReference r:id="rId2"/>
    <externalReference r:id="rId3"/>
  </externalReferences>
  <definedNames>
    <definedName name="_Order1" hidden="1">255</definedName>
    <definedName name="Additional_Info.">[1]Checklist!#REF!</definedName>
    <definedName name="GCASH">#REF!</definedName>
    <definedName name="GMONEY">#REF!</definedName>
    <definedName name="Grants">'[2]Database Copy'!$A$1:$FJ$74</definedName>
    <definedName name="_xlnm.Print_Titles" localSheetId="0">'19-20'!$1:$1</definedName>
  </definedNames>
  <calcPr calcId="152511"/>
</workbook>
</file>

<file path=xl/calcChain.xml><?xml version="1.0" encoding="utf-8"?>
<calcChain xmlns="http://schemas.openxmlformats.org/spreadsheetml/2006/main">
  <c r="E65" i="8" l="1"/>
  <c r="F65" i="8"/>
  <c r="D65" i="8"/>
  <c r="E68" i="8" l="1"/>
  <c r="F68" i="8"/>
  <c r="D68" i="8"/>
  <c r="E63" i="8"/>
  <c r="F63" i="8"/>
  <c r="E64" i="8"/>
  <c r="F64" i="8"/>
  <c r="G65" i="8"/>
  <c r="D64" i="8"/>
  <c r="D63" i="8"/>
  <c r="F60" i="8"/>
  <c r="E60" i="8"/>
  <c r="D60" i="8"/>
  <c r="G68" i="8" l="1"/>
  <c r="G64" i="8"/>
  <c r="E69" i="8"/>
  <c r="G69" i="8" s="1"/>
  <c r="D69" i="8"/>
  <c r="G63" i="8"/>
  <c r="F69" i="8"/>
  <c r="G60" i="8"/>
</calcChain>
</file>

<file path=xl/sharedStrings.xml><?xml version="1.0" encoding="utf-8"?>
<sst xmlns="http://schemas.openxmlformats.org/spreadsheetml/2006/main" count="189" uniqueCount="154">
  <si>
    <t>County</t>
  </si>
  <si>
    <t>Project Description</t>
  </si>
  <si>
    <t>BEST Request Amount</t>
  </si>
  <si>
    <t>Applicant Matching Contribution</t>
  </si>
  <si>
    <t>Total Request &amp; Matching Contribution</t>
  </si>
  <si>
    <t>GREELEY 6</t>
  </si>
  <si>
    <t>PUEBLO CITY 60</t>
  </si>
  <si>
    <t>MOFFAT COUNTY RE:NO 1</t>
  </si>
  <si>
    <t>WIDEFIELD 3</t>
  </si>
  <si>
    <t>LEWIS-PALMER 38</t>
  </si>
  <si>
    <t>COLORADO SPRINGS 11</t>
  </si>
  <si>
    <t>Animas High School</t>
  </si>
  <si>
    <t>NORTH CONEJOS RE-1J</t>
  </si>
  <si>
    <t>BYERS 32J</t>
  </si>
  <si>
    <t>Pueblo</t>
  </si>
  <si>
    <t>Adams</t>
  </si>
  <si>
    <t>Arapahoe</t>
  </si>
  <si>
    <t>Otero</t>
  </si>
  <si>
    <t>Mesa</t>
  </si>
  <si>
    <t>Crowley</t>
  </si>
  <si>
    <t>Costilla</t>
  </si>
  <si>
    <t>Larimer</t>
  </si>
  <si>
    <t>Lake</t>
  </si>
  <si>
    <t>Huerfano</t>
  </si>
  <si>
    <t>Montrose</t>
  </si>
  <si>
    <t>El Paso</t>
  </si>
  <si>
    <t>Elbert</t>
  </si>
  <si>
    <t>Weld</t>
  </si>
  <si>
    <t>LA VETA RE-2</t>
  </si>
  <si>
    <t>DURANGO 9-R</t>
  </si>
  <si>
    <t>ADAMS COUNTY 14</t>
  </si>
  <si>
    <t>LAKE COUNTY R-1</t>
  </si>
  <si>
    <t>MONTROSE COUNTY RE-1J</t>
  </si>
  <si>
    <t>ADAMS-ARAPAHOE 28J</t>
  </si>
  <si>
    <t>MAPLETON 1</t>
  </si>
  <si>
    <t>POUDRE R-1</t>
  </si>
  <si>
    <t>EAGLE COUNTY RE 50</t>
  </si>
  <si>
    <t>DENVER COUNTY 1</t>
  </si>
  <si>
    <t>ELLICOTT 22</t>
  </si>
  <si>
    <t>MESA COUNTY VALLEY 51</t>
  </si>
  <si>
    <t>MANZANOLA 3J</t>
  </si>
  <si>
    <t>SOUTH ROUTT RE 3</t>
  </si>
  <si>
    <t>YUMA 1</t>
  </si>
  <si>
    <t>Charter School Applications (8)</t>
  </si>
  <si>
    <t>District/School</t>
  </si>
  <si>
    <t>State Match &lt;$1M (26)</t>
  </si>
  <si>
    <t>totals</t>
  </si>
  <si>
    <t>SHERIDAN 2</t>
  </si>
  <si>
    <t>WALSH RE-1</t>
  </si>
  <si>
    <t>ST VRAIN VALLEY RE 1J</t>
  </si>
  <si>
    <t>SIERRA GRANDE R-30</t>
  </si>
  <si>
    <t>TRINIDAD 1</t>
  </si>
  <si>
    <t>MEEKER RE1</t>
  </si>
  <si>
    <t>Global Village Academy Northglenn</t>
  </si>
  <si>
    <t>WESTMINSTER PUBLIC SCHOOLS</t>
  </si>
  <si>
    <t>Baca</t>
  </si>
  <si>
    <t>PRITCHETT RE-3</t>
  </si>
  <si>
    <t>SPRINGFIELD RE-4</t>
  </si>
  <si>
    <t>Expeditionary BOCES</t>
  </si>
  <si>
    <t>Boulder</t>
  </si>
  <si>
    <t>Justice High School</t>
  </si>
  <si>
    <t>Clear Creek</t>
  </si>
  <si>
    <t>CLEAR CREEK RE-1</t>
  </si>
  <si>
    <t>Conejos</t>
  </si>
  <si>
    <t>CROWLEY COUNTY RE-1-J</t>
  </si>
  <si>
    <t>Denver</t>
  </si>
  <si>
    <t>Douglas</t>
  </si>
  <si>
    <t>DOUGLAS COUNTY RE 1</t>
  </si>
  <si>
    <t>PLATTE RIVER CHARTER ACADEMY</t>
  </si>
  <si>
    <t>Eagle</t>
  </si>
  <si>
    <t>Thomas MacLaren State Charter School</t>
  </si>
  <si>
    <t>LEGACY ACADEMY</t>
  </si>
  <si>
    <t>Grand</t>
  </si>
  <si>
    <t>EAST GRAND 2</t>
  </si>
  <si>
    <t>Jefferson</t>
  </si>
  <si>
    <t>JEFFERSON COUNTY R-1</t>
  </si>
  <si>
    <t>La Plata</t>
  </si>
  <si>
    <t>MOUNTAIN MIDDLE SCHOOL</t>
  </si>
  <si>
    <t>Las Animas</t>
  </si>
  <si>
    <t>HOEHNE REORGANIZED 3</t>
  </si>
  <si>
    <t>JUNIPER RIDGE COMMUNITY SCHOOL</t>
  </si>
  <si>
    <t>Moffat</t>
  </si>
  <si>
    <t>CHERAW 31</t>
  </si>
  <si>
    <t>Prowers</t>
  </si>
  <si>
    <t>GRANADA RE-1</t>
  </si>
  <si>
    <t>Rio Blanco</t>
  </si>
  <si>
    <t>Rio Grande</t>
  </si>
  <si>
    <t>MONTE VISTA C-8</t>
  </si>
  <si>
    <t>Routt</t>
  </si>
  <si>
    <t>EATON RE-2</t>
  </si>
  <si>
    <t>JOHNSTOWN-MILLIKEN RE-5J</t>
  </si>
  <si>
    <t>Yuma</t>
  </si>
  <si>
    <t>ECC Roof Replacement</t>
  </si>
  <si>
    <t xml:space="preserve">Asbestos Abatement </t>
  </si>
  <si>
    <t>ECC/SOAR Academy Roof Replacement</t>
  </si>
  <si>
    <t>ES Boiler Replacement</t>
  </si>
  <si>
    <t>Trailblazer ES Roof Replacement</t>
  </si>
  <si>
    <t>Berry Creek MS Roof Replacement</t>
  </si>
  <si>
    <t>ES MS HS Fire Alarm/Camera Upgrades</t>
  </si>
  <si>
    <t>West Park PK-2 ES Replacement</t>
  </si>
  <si>
    <t>HS Welding Ventilation and Expansion</t>
  </si>
  <si>
    <t>Grand Junction HS Replacement</t>
  </si>
  <si>
    <t>PK-12 Addition and Renovation</t>
  </si>
  <si>
    <t>Scott ES Roof Replacement</t>
  </si>
  <si>
    <t>Letford ES Replacement School</t>
  </si>
  <si>
    <t>Milliken ES Roof Replacement</t>
  </si>
  <si>
    <t>State Match &gt;$10M (16)</t>
  </si>
  <si>
    <t>State Match $1M - $10M (16)</t>
  </si>
  <si>
    <t>School District Applications (50)</t>
  </si>
  <si>
    <t>58 applications received</t>
  </si>
  <si>
    <t>Last Year (18-19) - 52 Applications Received</t>
  </si>
  <si>
    <t>Proposed Match %</t>
  </si>
  <si>
    <t>ACMS New School Replacement</t>
  </si>
  <si>
    <t>K-8 New School</t>
  </si>
  <si>
    <t>Valley View ES New School Replacement</t>
  </si>
  <si>
    <t>Shaw Heights MS Boiler Replacement</t>
  </si>
  <si>
    <t>East MS Remodel and Addition</t>
  </si>
  <si>
    <t>Building System/ Safety Upgrades</t>
  </si>
  <si>
    <t>Safety Upgrades</t>
  </si>
  <si>
    <t>New PK-12</t>
  </si>
  <si>
    <t>HS Health, Safety &amp; Adequacy Improvements</t>
  </si>
  <si>
    <t>District Wide Roofing Repair &amp; Replacement</t>
  </si>
  <si>
    <t>Centauri HS Replacement</t>
  </si>
  <si>
    <t>PK-12 Replacement</t>
  </si>
  <si>
    <t xml:space="preserve">HS-ES Renovation/ MS Addition </t>
  </si>
  <si>
    <t>Gilpin ES Galvanized/ Steam Piping Replacement</t>
  </si>
  <si>
    <t>George Washington HS Fire Suppression Upgrades</t>
  </si>
  <si>
    <t>RMSEL Building/ Safety Upgrades/ Addition</t>
  </si>
  <si>
    <t>School Safety/ Security Upgrades</t>
  </si>
  <si>
    <t>RJ Wasson Academic Campus System Upgrades</t>
  </si>
  <si>
    <t>ES/HS Safety Upgrades</t>
  </si>
  <si>
    <t>Prarie Winds ES Roof Replacement</t>
  </si>
  <si>
    <t>Ray Kilmer ES Boiler Replacement</t>
  </si>
  <si>
    <t>MacLaren Safety Upgrades</t>
  </si>
  <si>
    <t>Safety/ Security Upgrades</t>
  </si>
  <si>
    <t>District Wide Safety Upgrades</t>
  </si>
  <si>
    <t>PK-12 Building Replacement</t>
  </si>
  <si>
    <t xml:space="preserve">JeffcoNet - Fiber Network Infrastructure </t>
  </si>
  <si>
    <t>New HS</t>
  </si>
  <si>
    <t>Animas ES Boiler Replacement</t>
  </si>
  <si>
    <t>DHS Fire Alarm and Intercom System Upgrade</t>
  </si>
  <si>
    <t>MMS Roof Replacement</t>
  </si>
  <si>
    <t>Vocational Agriculture Building Replacement</t>
  </si>
  <si>
    <t>Trinidad MS Building System/ Safety Upgrades</t>
  </si>
  <si>
    <t>New K-8 School</t>
  </si>
  <si>
    <t>ES Roof Repalcement</t>
  </si>
  <si>
    <t>Olathe MS HVAC Replacement</t>
  </si>
  <si>
    <t>Roof Replacements 1HS, 1MHS, 1MS, 2 ES</t>
  </si>
  <si>
    <t>HS Renovation &amp; Addition</t>
  </si>
  <si>
    <t>Delta Center Roof Replacement</t>
  </si>
  <si>
    <t>HS North Roof Replacement</t>
  </si>
  <si>
    <t>Districtwide Secure Entries</t>
  </si>
  <si>
    <t>HS Addition/Renovation and MS Renovation</t>
  </si>
  <si>
    <t>FIMS Partial Roof Replacement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</si>
</sst>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8"/>
      <color indexed="8"/>
      <name val="Arial"/>
      <family val="2"/>
    </font>
    <font>
      <sz val="10"/>
      <name val="MS Sans Serif"/>
      <family val="2"/>
    </font>
    <font>
      <sz val="10"/>
      <color indexed="8"/>
      <name val="Arial"/>
      <family val="2"/>
    </font>
    <font>
      <sz val="12"/>
      <name val="Arial"/>
      <family val="2"/>
    </font>
    <font>
      <b/>
      <sz val="11"/>
      <name val="Calibri"/>
      <family val="2"/>
      <scheme val="minor"/>
    </font>
    <font>
      <u/>
      <sz val="11"/>
      <color theme="10"/>
      <name val="Calibri"/>
      <family val="2"/>
      <scheme val="minor"/>
    </font>
    <font>
      <sz val="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theme="10"/>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27"/>
      </patternFill>
    </fill>
    <fill>
      <patternFill patternType="solid">
        <fgColor indexed="53"/>
      </patternFill>
    </fill>
    <fill>
      <patternFill patternType="solid">
        <fgColor indexed="51"/>
      </patternFill>
    </fill>
    <fill>
      <patternFill patternType="solid">
        <fgColor indexed="45"/>
      </patternFill>
    </fill>
    <fill>
      <patternFill patternType="solid">
        <fgColor indexed="2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70">
    <xf numFmtId="0" fontId="0" fillId="0" borderId="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37"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1" fillId="0" borderId="0"/>
    <xf numFmtId="0" fontId="19" fillId="0" borderId="0"/>
    <xf numFmtId="4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 fillId="0" borderId="0"/>
    <xf numFmtId="0" fontId="2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8"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3" fillId="0" borderId="0"/>
    <xf numFmtId="4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5" fillId="0" borderId="0" applyNumberFormat="0" applyFill="0" applyBorder="0" applyAlignment="0" applyProtection="0"/>
    <xf numFmtId="0" fontId="12" fillId="0" borderId="6" applyNumberFormat="0" applyFill="0" applyAlignment="0" applyProtection="0"/>
    <xf numFmtId="37"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1" fillId="0" borderId="0"/>
    <xf numFmtId="0" fontId="1" fillId="0" borderId="0"/>
    <xf numFmtId="0" fontId="19"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19" fillId="0" borderId="0"/>
    <xf numFmtId="0" fontId="19" fillId="0" borderId="0"/>
    <xf numFmtId="0" fontId="22" fillId="0" borderId="0"/>
    <xf numFmtId="0" fontId="19" fillId="0" borderId="0"/>
    <xf numFmtId="0" fontId="19" fillId="0" borderId="0"/>
    <xf numFmtId="0" fontId="19" fillId="0" borderId="0"/>
    <xf numFmtId="0" fontId="2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1" fillId="0" borderId="0"/>
    <xf numFmtId="40" fontId="23" fillId="0" borderId="0"/>
    <xf numFmtId="0" fontId="21" fillId="0" borderId="0"/>
    <xf numFmtId="0" fontId="19"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22" fillId="0" borderId="0"/>
    <xf numFmtId="0" fontId="19" fillId="0" borderId="0"/>
    <xf numFmtId="0" fontId="21" fillId="0" borderId="0"/>
    <xf numFmtId="0" fontId="19" fillId="0" borderId="0"/>
    <xf numFmtId="0" fontId="19" fillId="0" borderId="0"/>
    <xf numFmtId="0" fontId="1" fillId="0" borderId="0"/>
    <xf numFmtId="0" fontId="1" fillId="0" borderId="0"/>
    <xf numFmtId="0" fontId="1" fillId="0" borderId="0"/>
    <xf numFmtId="0" fontId="21"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1"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40" fontId="23" fillId="0" borderId="0"/>
    <xf numFmtId="0" fontId="19" fillId="0" borderId="0"/>
    <xf numFmtId="0" fontId="19" fillId="0" borderId="0"/>
    <xf numFmtId="40" fontId="23" fillId="0" borderId="0"/>
    <xf numFmtId="4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2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7" fillId="12" borderId="0" applyNumberFormat="0" applyBorder="0" applyAlignment="0" applyProtection="0"/>
    <xf numFmtId="0" fontId="27" fillId="34" borderId="0" applyNumberFormat="0" applyBorder="0" applyAlignment="0" applyProtection="0"/>
    <xf numFmtId="0" fontId="1" fillId="0" borderId="0" applyNumberFormat="0" applyBorder="0" applyAlignment="0" applyProtection="0"/>
    <xf numFmtId="0" fontId="17" fillId="16" borderId="0" applyNumberFormat="0" applyBorder="0" applyAlignment="0" applyProtection="0"/>
    <xf numFmtId="0" fontId="27" fillId="35" borderId="0" applyNumberFormat="0" applyBorder="0" applyAlignment="0" applyProtection="0"/>
    <xf numFmtId="0" fontId="1" fillId="0" borderId="0" applyNumberFormat="0" applyBorder="0" applyAlignment="0" applyProtection="0"/>
    <xf numFmtId="0" fontId="17" fillId="20" borderId="0" applyNumberFormat="0" applyBorder="0" applyAlignment="0" applyProtection="0"/>
    <xf numFmtId="0" fontId="27" fillId="36" borderId="0" applyNumberFormat="0" applyBorder="0" applyAlignment="0" applyProtection="0"/>
    <xf numFmtId="0" fontId="1" fillId="0" borderId="0" applyNumberFormat="0" applyBorder="0" applyAlignment="0" applyProtection="0"/>
    <xf numFmtId="0" fontId="17" fillId="24" borderId="0" applyNumberFormat="0" applyBorder="0" applyAlignment="0" applyProtection="0"/>
    <xf numFmtId="0" fontId="27" fillId="37" borderId="0" applyNumberFormat="0" applyBorder="0" applyAlignment="0" applyProtection="0"/>
    <xf numFmtId="0" fontId="1" fillId="0" borderId="0" applyNumberFormat="0" applyBorder="0" applyAlignment="0" applyProtection="0"/>
    <xf numFmtId="0" fontId="17" fillId="28" borderId="0" applyNumberFormat="0" applyBorder="0" applyAlignment="0" applyProtection="0"/>
    <xf numFmtId="0" fontId="27" fillId="34" borderId="0" applyNumberFormat="0" applyBorder="0" applyAlignment="0" applyProtection="0"/>
    <xf numFmtId="0" fontId="1" fillId="0" borderId="0" applyNumberFormat="0" applyBorder="0" applyAlignment="0" applyProtection="0"/>
    <xf numFmtId="0" fontId="17" fillId="32" borderId="0" applyNumberFormat="0" applyBorder="0" applyAlignment="0" applyProtection="0"/>
    <xf numFmtId="0" fontId="27" fillId="38" borderId="0" applyNumberFormat="0" applyBorder="0" applyAlignment="0" applyProtection="0"/>
    <xf numFmtId="0" fontId="1" fillId="0" borderId="0" applyNumberFormat="0" applyBorder="0" applyAlignment="0" applyProtection="0"/>
    <xf numFmtId="0" fontId="17" fillId="9" borderId="0" applyNumberFormat="0" applyBorder="0" applyAlignment="0" applyProtection="0"/>
    <xf numFmtId="0" fontId="27" fillId="39" borderId="0" applyNumberFormat="0" applyBorder="0" applyAlignment="0" applyProtection="0"/>
    <xf numFmtId="0" fontId="1" fillId="0" borderId="0" applyNumberFormat="0" applyBorder="0" applyAlignment="0" applyProtection="0"/>
    <xf numFmtId="0" fontId="17" fillId="13" borderId="0" applyNumberFormat="0" applyBorder="0" applyAlignment="0" applyProtection="0"/>
    <xf numFmtId="0" fontId="27" fillId="35" borderId="0" applyNumberFormat="0" applyBorder="0" applyAlignment="0" applyProtection="0"/>
    <xf numFmtId="0" fontId="1" fillId="0" borderId="0" applyNumberFormat="0" applyBorder="0" applyAlignment="0" applyProtection="0"/>
    <xf numFmtId="0" fontId="17" fillId="17" borderId="0" applyNumberFormat="0" applyBorder="0" applyAlignment="0" applyProtection="0"/>
    <xf numFmtId="0" fontId="27" fillId="36" borderId="0" applyNumberFormat="0" applyBorder="0" applyAlignment="0" applyProtection="0"/>
    <xf numFmtId="0" fontId="1" fillId="0" borderId="0" applyNumberFormat="0" applyBorder="0" applyAlignment="0" applyProtection="0"/>
    <xf numFmtId="0" fontId="17" fillId="21" borderId="0" applyNumberFormat="0" applyBorder="0" applyAlignment="0" applyProtection="0"/>
    <xf numFmtId="0" fontId="27" fillId="40" borderId="0" applyNumberFormat="0" applyBorder="0" applyAlignment="0" applyProtection="0"/>
    <xf numFmtId="0" fontId="1" fillId="0" borderId="0" applyNumberFormat="0" applyBorder="0" applyAlignment="0" applyProtection="0"/>
    <xf numFmtId="0" fontId="17" fillId="25" borderId="0" applyNumberFormat="0" applyBorder="0" applyAlignment="0" applyProtection="0"/>
    <xf numFmtId="0" fontId="27" fillId="41" borderId="0" applyNumberFormat="0" applyBorder="0" applyAlignment="0" applyProtection="0"/>
    <xf numFmtId="0" fontId="1" fillId="0" borderId="0" applyNumberFormat="0" applyBorder="0" applyAlignment="0" applyProtection="0"/>
    <xf numFmtId="0" fontId="17" fillId="29" borderId="0" applyNumberFormat="0" applyBorder="0" applyAlignment="0" applyProtection="0"/>
    <xf numFmtId="0" fontId="27" fillId="42" borderId="0" applyNumberFormat="0" applyBorder="0" applyAlignment="0" applyProtection="0"/>
    <xf numFmtId="0" fontId="1" fillId="0" borderId="0" applyNumberFormat="0" applyBorder="0" applyAlignment="0" applyProtection="0"/>
    <xf numFmtId="0" fontId="7" fillId="3" borderId="0" applyNumberFormat="0" applyBorder="0" applyAlignment="0" applyProtection="0"/>
    <xf numFmtId="0" fontId="28" fillId="43" borderId="0" applyNumberFormat="0" applyBorder="0" applyAlignment="0" applyProtection="0"/>
    <xf numFmtId="0" fontId="1" fillId="0" borderId="0" applyNumberFormat="0" applyAlignment="0" applyProtection="0"/>
    <xf numFmtId="0" fontId="11" fillId="6" borderId="4" applyNumberFormat="0" applyAlignment="0" applyProtection="0"/>
    <xf numFmtId="0" fontId="29" fillId="44" borderId="13" applyNumberFormat="0" applyAlignment="0" applyProtection="0"/>
    <xf numFmtId="0" fontId="1" fillId="0" borderId="0" applyNumberFormat="0" applyAlignment="0" applyProtection="0"/>
    <xf numFmtId="0" fontId="13" fillId="7" borderId="7" applyNumberFormat="0" applyAlignment="0" applyProtection="0"/>
    <xf numFmtId="0" fontId="30" fillId="45" borderId="1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 fillId="0" borderId="0" applyNumberFormat="0" applyFill="0" applyBorder="0" applyAlignment="0" applyProtection="0"/>
    <xf numFmtId="0" fontId="31" fillId="0" borderId="0" applyNumberFormat="0" applyFill="0" applyBorder="0" applyAlignment="0" applyProtection="0"/>
    <xf numFmtId="0" fontId="1" fillId="0" borderId="0" applyNumberFormat="0" applyBorder="0" applyAlignment="0" applyProtection="0"/>
    <xf numFmtId="0" fontId="6" fillId="2" borderId="0" applyNumberFormat="0" applyBorder="0" applyAlignment="0" applyProtection="0"/>
    <xf numFmtId="0" fontId="32" fillId="34" borderId="0" applyNumberFormat="0" applyBorder="0" applyAlignment="0" applyProtection="0"/>
    <xf numFmtId="0" fontId="1" fillId="0" borderId="0" applyNumberFormat="0" applyFill="0" applyAlignment="0" applyProtection="0"/>
    <xf numFmtId="0" fontId="33" fillId="0" borderId="15" applyNumberFormat="0" applyFill="0" applyAlignment="0" applyProtection="0"/>
    <xf numFmtId="0" fontId="1" fillId="0" borderId="0" applyNumberFormat="0" applyFill="0" applyAlignment="0" applyProtection="0"/>
    <xf numFmtId="0" fontId="34" fillId="0" borderId="16" applyNumberFormat="0" applyFill="0" applyAlignment="0" applyProtection="0"/>
    <xf numFmtId="0" fontId="1" fillId="0" borderId="0" applyNumberFormat="0" applyFill="0" applyAlignment="0" applyProtection="0"/>
    <xf numFmtId="0" fontId="35" fillId="0" borderId="17" applyNumberFormat="0" applyFill="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 fillId="0" borderId="0" applyNumberFormat="0" applyAlignment="0" applyProtection="0"/>
    <xf numFmtId="0" fontId="9" fillId="5" borderId="4" applyNumberFormat="0" applyAlignment="0" applyProtection="0"/>
    <xf numFmtId="0" fontId="38" fillId="46" borderId="13" applyNumberFormat="0" applyAlignment="0" applyProtection="0"/>
    <xf numFmtId="0" fontId="1" fillId="0" borderId="0" applyNumberFormat="0" applyFill="0" applyAlignment="0" applyProtection="0"/>
    <xf numFmtId="0" fontId="39" fillId="0" borderId="18" applyNumberFormat="0" applyFill="0" applyAlignment="0" applyProtection="0"/>
    <xf numFmtId="0" fontId="1" fillId="0" borderId="0" applyNumberFormat="0" applyBorder="0" applyAlignment="0" applyProtection="0"/>
    <xf numFmtId="0" fontId="8" fillId="4" borderId="0" applyNumberFormat="0" applyBorder="0" applyAlignment="0" applyProtection="0"/>
    <xf numFmtId="0" fontId="40" fillId="46" borderId="0" applyNumberFormat="0" applyBorder="0" applyAlignment="0" applyProtection="0"/>
    <xf numFmtId="37" fontId="19" fillId="0" borderId="0"/>
    <xf numFmtId="37" fontId="19" fillId="0" borderId="0"/>
    <xf numFmtId="37"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 fillId="0" borderId="0"/>
    <xf numFmtId="0" fontId="1" fillId="0" borderId="0" applyNumberFormat="0" applyFont="0" applyAlignment="0" applyProtection="0"/>
    <xf numFmtId="0" fontId="1" fillId="0" borderId="0" applyNumberFormat="0" applyAlignment="0" applyProtection="0"/>
    <xf numFmtId="0" fontId="10" fillId="6" borderId="5" applyNumberFormat="0" applyAlignment="0" applyProtection="0"/>
    <xf numFmtId="0" fontId="41" fillId="44" borderId="19"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Alignment="0" applyProtection="0"/>
    <xf numFmtId="0" fontId="43" fillId="0" borderId="20" applyNumberFormat="0" applyFill="0" applyAlignment="0" applyProtection="0"/>
    <xf numFmtId="0" fontId="1" fillId="0" borderId="0" applyNumberFormat="0" applyFill="0" applyBorder="0" applyAlignment="0" applyProtection="0"/>
    <xf numFmtId="0" fontId="39" fillId="0" borderId="0" applyNumberFormat="0" applyFill="0" applyBorder="0" applyAlignment="0" applyProtection="0"/>
  </cellStyleXfs>
  <cellXfs count="21">
    <xf numFmtId="0" fontId="0" fillId="0" borderId="0" xfId="0"/>
    <xf numFmtId="0" fontId="16" fillId="33" borderId="11" xfId="0" applyFont="1" applyFill="1" applyBorder="1" applyAlignment="1">
      <alignment horizontal="center" wrapText="1"/>
    </xf>
    <xf numFmtId="0" fontId="0" fillId="0" borderId="10" xfId="0" applyBorder="1"/>
    <xf numFmtId="0" fontId="0" fillId="0" borderId="12" xfId="0" applyBorder="1"/>
    <xf numFmtId="0" fontId="16" fillId="0" borderId="0" xfId="0" applyFont="1" applyAlignment="1">
      <alignment horizontal="right"/>
    </xf>
    <xf numFmtId="10" fontId="0" fillId="0" borderId="10" xfId="1" applyNumberFormat="1" applyFont="1" applyFill="1" applyBorder="1"/>
    <xf numFmtId="10" fontId="0" fillId="0" borderId="12" xfId="1" applyNumberFormat="1" applyFont="1" applyFill="1" applyBorder="1"/>
    <xf numFmtId="0" fontId="24" fillId="33" borderId="21" xfId="0" applyFont="1" applyFill="1" applyBorder="1" applyAlignment="1">
      <alignment horizontal="center" wrapText="1"/>
    </xf>
    <xf numFmtId="0" fontId="24" fillId="33" borderId="11" xfId="0" applyFont="1" applyFill="1" applyBorder="1" applyAlignment="1">
      <alignment horizontal="center" wrapText="1"/>
    </xf>
    <xf numFmtId="9" fontId="24" fillId="33" borderId="22" xfId="1" applyFont="1" applyFill="1" applyBorder="1" applyAlignment="1">
      <alignment horizontal="center" wrapText="1"/>
    </xf>
    <xf numFmtId="44" fontId="0" fillId="0" borderId="10" xfId="254" applyFont="1" applyFill="1" applyBorder="1" applyProtection="1"/>
    <xf numFmtId="0" fontId="16" fillId="0" borderId="10" xfId="0" applyFont="1" applyBorder="1" applyAlignment="1">
      <alignment horizontal="right"/>
    </xf>
    <xf numFmtId="44" fontId="16" fillId="0" borderId="10" xfId="0" applyNumberFormat="1" applyFont="1" applyBorder="1"/>
    <xf numFmtId="9" fontId="16" fillId="0" borderId="0" xfId="1" applyFont="1"/>
    <xf numFmtId="9" fontId="0" fillId="0" borderId="0" xfId="1" applyFont="1"/>
    <xf numFmtId="44" fontId="16" fillId="0" borderId="0" xfId="254" applyFont="1"/>
    <xf numFmtId="44" fontId="0" fillId="0" borderId="0" xfId="254" applyFont="1"/>
    <xf numFmtId="0" fontId="0" fillId="0" borderId="0" xfId="0" applyAlignment="1">
      <alignment horizontal="right"/>
    </xf>
    <xf numFmtId="10" fontId="16" fillId="0" borderId="10" xfId="1" applyNumberFormat="1" applyFont="1" applyBorder="1"/>
    <xf numFmtId="44" fontId="0" fillId="0" borderId="12" xfId="254" applyFont="1" applyFill="1" applyBorder="1" applyProtection="1"/>
    <xf numFmtId="0" fontId="16" fillId="0" borderId="10" xfId="0" applyFont="1" applyBorder="1" applyAlignment="1"/>
  </cellXfs>
  <cellStyles count="870">
    <cellStyle name="20% - Accent1 2" xfId="2"/>
    <cellStyle name="20% - Accent1 2 2" xfId="3"/>
    <cellStyle name="20% - Accent1 2 2 2" xfId="255"/>
    <cellStyle name="20% - Accent1 2 2 2 2" xfId="256"/>
    <cellStyle name="20% - Accent1 2 2 3" xfId="257"/>
    <cellStyle name="20% - Accent1 2 2 4" xfId="258"/>
    <cellStyle name="20% - Accent1 2 3" xfId="259"/>
    <cellStyle name="20% - Accent1 2 3 2" xfId="260"/>
    <cellStyle name="20% - Accent1 2 4" xfId="261"/>
    <cellStyle name="20% - Accent1 2 5" xfId="262"/>
    <cellStyle name="20% - Accent1 2 6" xfId="263"/>
    <cellStyle name="20% - Accent1 3" xfId="264"/>
    <cellStyle name="20% - Accent1 4" xfId="265"/>
    <cellStyle name="20% - Accent1 5" xfId="266"/>
    <cellStyle name="20% - Accent2 2" xfId="4"/>
    <cellStyle name="20% - Accent2 2 2" xfId="5"/>
    <cellStyle name="20% - Accent2 2 2 2" xfId="267"/>
    <cellStyle name="20% - Accent2 2 2 2 2" xfId="268"/>
    <cellStyle name="20% - Accent2 2 2 3" xfId="269"/>
    <cellStyle name="20% - Accent2 2 2 4" xfId="270"/>
    <cellStyle name="20% - Accent2 2 3" xfId="271"/>
    <cellStyle name="20% - Accent2 2 3 2" xfId="272"/>
    <cellStyle name="20% - Accent2 2 4" xfId="273"/>
    <cellStyle name="20% - Accent2 2 5" xfId="274"/>
    <cellStyle name="20% - Accent2 2 6" xfId="275"/>
    <cellStyle name="20% - Accent2 3" xfId="276"/>
    <cellStyle name="20% - Accent2 4" xfId="277"/>
    <cellStyle name="20% - Accent2 5" xfId="278"/>
    <cellStyle name="20% - Accent3 2" xfId="6"/>
    <cellStyle name="20% - Accent3 2 2" xfId="7"/>
    <cellStyle name="20% - Accent3 2 2 2" xfId="279"/>
    <cellStyle name="20% - Accent3 2 2 2 2" xfId="280"/>
    <cellStyle name="20% - Accent3 2 2 3" xfId="281"/>
    <cellStyle name="20% - Accent3 2 2 4" xfId="282"/>
    <cellStyle name="20% - Accent3 2 3" xfId="283"/>
    <cellStyle name="20% - Accent3 2 3 2" xfId="284"/>
    <cellStyle name="20% - Accent3 2 4" xfId="285"/>
    <cellStyle name="20% - Accent3 2 5" xfId="286"/>
    <cellStyle name="20% - Accent3 2 6" xfId="287"/>
    <cellStyle name="20% - Accent3 3" xfId="288"/>
    <cellStyle name="20% - Accent3 4" xfId="289"/>
    <cellStyle name="20% - Accent3 5" xfId="290"/>
    <cellStyle name="20% - Accent4 2" xfId="8"/>
    <cellStyle name="20% - Accent4 2 2" xfId="9"/>
    <cellStyle name="20% - Accent4 2 2 2" xfId="291"/>
    <cellStyle name="20% - Accent4 2 2 2 2" xfId="292"/>
    <cellStyle name="20% - Accent4 2 2 3" xfId="293"/>
    <cellStyle name="20% - Accent4 2 2 4" xfId="294"/>
    <cellStyle name="20% - Accent4 2 3" xfId="295"/>
    <cellStyle name="20% - Accent4 2 3 2" xfId="296"/>
    <cellStyle name="20% - Accent4 2 4" xfId="297"/>
    <cellStyle name="20% - Accent4 2 5" xfId="298"/>
    <cellStyle name="20% - Accent4 2 6" xfId="299"/>
    <cellStyle name="20% - Accent4 3" xfId="300"/>
    <cellStyle name="20% - Accent4 4" xfId="301"/>
    <cellStyle name="20% - Accent4 5" xfId="302"/>
    <cellStyle name="20% - Accent5 2" xfId="10"/>
    <cellStyle name="20% - Accent5 2 2" xfId="11"/>
    <cellStyle name="20% - Accent5 2 2 2" xfId="303"/>
    <cellStyle name="20% - Accent5 2 2 2 2" xfId="304"/>
    <cellStyle name="20% - Accent5 2 2 3" xfId="305"/>
    <cellStyle name="20% - Accent5 2 2 4" xfId="306"/>
    <cellStyle name="20% - Accent5 2 3" xfId="307"/>
    <cellStyle name="20% - Accent5 2 3 2" xfId="308"/>
    <cellStyle name="20% - Accent5 2 4" xfId="309"/>
    <cellStyle name="20% - Accent5 2 5" xfId="310"/>
    <cellStyle name="20% - Accent5 2 6" xfId="311"/>
    <cellStyle name="20% - Accent5 3" xfId="312"/>
    <cellStyle name="20% - Accent5 4" xfId="313"/>
    <cellStyle name="20% - Accent5 5" xfId="314"/>
    <cellStyle name="20% - Accent6 2" xfId="12"/>
    <cellStyle name="20% - Accent6 2 2" xfId="13"/>
    <cellStyle name="20% - Accent6 2 2 2" xfId="315"/>
    <cellStyle name="20% - Accent6 2 2 2 2" xfId="316"/>
    <cellStyle name="20% - Accent6 2 2 3" xfId="317"/>
    <cellStyle name="20% - Accent6 2 2 4" xfId="318"/>
    <cellStyle name="20% - Accent6 2 3" xfId="319"/>
    <cellStyle name="20% - Accent6 2 3 2" xfId="320"/>
    <cellStyle name="20% - Accent6 2 4" xfId="321"/>
    <cellStyle name="20% - Accent6 2 5" xfId="322"/>
    <cellStyle name="20% - Accent6 2 6" xfId="323"/>
    <cellStyle name="20% - Accent6 2 7" xfId="752"/>
    <cellStyle name="20% - Accent6 3" xfId="324"/>
    <cellStyle name="20% - Accent6 4" xfId="325"/>
    <cellStyle name="20% - Accent6 5" xfId="326"/>
    <cellStyle name="40% - Accent1 2" xfId="14"/>
    <cellStyle name="40% - Accent1 2 2" xfId="15"/>
    <cellStyle name="40% - Accent1 2 2 2" xfId="327"/>
    <cellStyle name="40% - Accent1 2 2 2 2" xfId="328"/>
    <cellStyle name="40% - Accent1 2 2 3" xfId="329"/>
    <cellStyle name="40% - Accent1 2 2 4" xfId="330"/>
    <cellStyle name="40% - Accent1 2 3" xfId="331"/>
    <cellStyle name="40% - Accent1 2 3 2" xfId="332"/>
    <cellStyle name="40% - Accent1 2 4" xfId="333"/>
    <cellStyle name="40% - Accent1 2 5" xfId="334"/>
    <cellStyle name="40% - Accent1 2 6" xfId="335"/>
    <cellStyle name="40% - Accent1 2 7" xfId="753"/>
    <cellStyle name="40% - Accent1 3" xfId="336"/>
    <cellStyle name="40% - Accent1 4" xfId="337"/>
    <cellStyle name="40% - Accent1 5" xfId="338"/>
    <cellStyle name="40% - Accent2 2" xfId="16"/>
    <cellStyle name="40% - Accent2 2 2" xfId="17"/>
    <cellStyle name="40% - Accent2 2 2 2" xfId="339"/>
    <cellStyle name="40% - Accent2 2 2 2 2" xfId="340"/>
    <cellStyle name="40% - Accent2 2 2 3" xfId="341"/>
    <cellStyle name="40% - Accent2 2 2 4" xfId="342"/>
    <cellStyle name="40% - Accent2 2 3" xfId="343"/>
    <cellStyle name="40% - Accent2 2 3 2" xfId="344"/>
    <cellStyle name="40% - Accent2 2 4" xfId="345"/>
    <cellStyle name="40% - Accent2 2 5" xfId="346"/>
    <cellStyle name="40% - Accent2 2 6" xfId="347"/>
    <cellStyle name="40% - Accent2 2 7" xfId="754"/>
    <cellStyle name="40% - Accent2 3" xfId="348"/>
    <cellStyle name="40% - Accent2 4" xfId="349"/>
    <cellStyle name="40% - Accent2 5" xfId="350"/>
    <cellStyle name="40% - Accent3 2" xfId="18"/>
    <cellStyle name="40% - Accent3 2 2" xfId="19"/>
    <cellStyle name="40% - Accent3 2 2 2" xfId="351"/>
    <cellStyle name="40% - Accent3 2 2 2 2" xfId="352"/>
    <cellStyle name="40% - Accent3 2 2 3" xfId="353"/>
    <cellStyle name="40% - Accent3 2 2 4" xfId="354"/>
    <cellStyle name="40% - Accent3 2 3" xfId="355"/>
    <cellStyle name="40% - Accent3 2 3 2" xfId="356"/>
    <cellStyle name="40% - Accent3 2 4" xfId="357"/>
    <cellStyle name="40% - Accent3 2 5" xfId="358"/>
    <cellStyle name="40% - Accent3 2 6" xfId="359"/>
    <cellStyle name="40% - Accent3 2 7" xfId="755"/>
    <cellStyle name="40% - Accent3 3" xfId="360"/>
    <cellStyle name="40% - Accent3 4" xfId="361"/>
    <cellStyle name="40% - Accent3 5" xfId="362"/>
    <cellStyle name="40% - Accent4 2" xfId="20"/>
    <cellStyle name="40% - Accent4 2 2" xfId="21"/>
    <cellStyle name="40% - Accent4 2 2 2" xfId="363"/>
    <cellStyle name="40% - Accent4 2 2 2 2" xfId="364"/>
    <cellStyle name="40% - Accent4 2 2 3" xfId="365"/>
    <cellStyle name="40% - Accent4 2 2 4" xfId="366"/>
    <cellStyle name="40% - Accent4 2 3" xfId="367"/>
    <cellStyle name="40% - Accent4 2 3 2" xfId="368"/>
    <cellStyle name="40% - Accent4 2 4" xfId="369"/>
    <cellStyle name="40% - Accent4 2 5" xfId="370"/>
    <cellStyle name="40% - Accent4 2 6" xfId="371"/>
    <cellStyle name="40% - Accent4 2 7" xfId="756"/>
    <cellStyle name="40% - Accent4 3" xfId="372"/>
    <cellStyle name="40% - Accent4 4" xfId="373"/>
    <cellStyle name="40% - Accent4 5" xfId="374"/>
    <cellStyle name="40% - Accent5 2" xfId="22"/>
    <cellStyle name="40% - Accent5 2 2" xfId="23"/>
    <cellStyle name="40% - Accent5 2 2 2" xfId="375"/>
    <cellStyle name="40% - Accent5 2 2 2 2" xfId="376"/>
    <cellStyle name="40% - Accent5 2 2 3" xfId="377"/>
    <cellStyle name="40% - Accent5 2 2 4" xfId="378"/>
    <cellStyle name="40% - Accent5 2 3" xfId="379"/>
    <cellStyle name="40% - Accent5 2 3 2" xfId="380"/>
    <cellStyle name="40% - Accent5 2 4" xfId="381"/>
    <cellStyle name="40% - Accent5 2 5" xfId="382"/>
    <cellStyle name="40% - Accent5 2 6" xfId="383"/>
    <cellStyle name="40% - Accent5 2 7" xfId="757"/>
    <cellStyle name="40% - Accent5 3" xfId="384"/>
    <cellStyle name="40% - Accent5 4" xfId="385"/>
    <cellStyle name="40% - Accent5 5" xfId="386"/>
    <cellStyle name="40% - Accent6 2" xfId="24"/>
    <cellStyle name="40% - Accent6 2 2" xfId="25"/>
    <cellStyle name="40% - Accent6 2 2 2" xfId="387"/>
    <cellStyle name="40% - Accent6 2 2 2 2" xfId="388"/>
    <cellStyle name="40% - Accent6 2 2 3" xfId="389"/>
    <cellStyle name="40% - Accent6 2 2 4" xfId="390"/>
    <cellStyle name="40% - Accent6 2 3" xfId="391"/>
    <cellStyle name="40% - Accent6 2 3 2" xfId="392"/>
    <cellStyle name="40% - Accent6 2 4" xfId="393"/>
    <cellStyle name="40% - Accent6 2 5" xfId="394"/>
    <cellStyle name="40% - Accent6 2 6" xfId="395"/>
    <cellStyle name="40% - Accent6 2 7" xfId="758"/>
    <cellStyle name="40% - Accent6 3" xfId="396"/>
    <cellStyle name="40% - Accent6 4" xfId="397"/>
    <cellStyle name="40% - Accent6 5" xfId="398"/>
    <cellStyle name="60% - Accent1 2" xfId="26"/>
    <cellStyle name="60% - Accent1 2 2" xfId="759"/>
    <cellStyle name="60% - Accent1 3" xfId="760"/>
    <cellStyle name="60% - Accent1 4" xfId="761"/>
    <cellStyle name="60% - Accent2 2" xfId="27"/>
    <cellStyle name="60% - Accent2 2 2" xfId="762"/>
    <cellStyle name="60% - Accent2 3" xfId="763"/>
    <cellStyle name="60% - Accent2 4" xfId="764"/>
    <cellStyle name="60% - Accent3 2" xfId="28"/>
    <cellStyle name="60% - Accent3 2 2" xfId="765"/>
    <cellStyle name="60% - Accent3 3" xfId="766"/>
    <cellStyle name="60% - Accent3 4" xfId="767"/>
    <cellStyle name="60% - Accent4 2" xfId="29"/>
    <cellStyle name="60% - Accent4 2 2" xfId="768"/>
    <cellStyle name="60% - Accent4 3" xfId="769"/>
    <cellStyle name="60% - Accent4 4" xfId="770"/>
    <cellStyle name="60% - Accent5 2" xfId="30"/>
    <cellStyle name="60% - Accent5 2 2" xfId="771"/>
    <cellStyle name="60% - Accent5 3" xfId="772"/>
    <cellStyle name="60% - Accent5 4" xfId="773"/>
    <cellStyle name="60% - Accent6 2" xfId="31"/>
    <cellStyle name="60% - Accent6 2 2" xfId="774"/>
    <cellStyle name="60% - Accent6 3" xfId="775"/>
    <cellStyle name="60% - Accent6 4" xfId="776"/>
    <cellStyle name="Accent1 2" xfId="32"/>
    <cellStyle name="Accent1 2 2" xfId="777"/>
    <cellStyle name="Accent1 3" xfId="778"/>
    <cellStyle name="Accent1 4" xfId="779"/>
    <cellStyle name="Accent2 2" xfId="33"/>
    <cellStyle name="Accent2 2 2" xfId="780"/>
    <cellStyle name="Accent2 3" xfId="781"/>
    <cellStyle name="Accent2 4" xfId="782"/>
    <cellStyle name="Accent3 2" xfId="34"/>
    <cellStyle name="Accent3 2 2" xfId="783"/>
    <cellStyle name="Accent3 3" xfId="784"/>
    <cellStyle name="Accent3 4" xfId="785"/>
    <cellStyle name="Accent4 2" xfId="35"/>
    <cellStyle name="Accent4 2 2" xfId="786"/>
    <cellStyle name="Accent4 3" xfId="787"/>
    <cellStyle name="Accent4 4" xfId="788"/>
    <cellStyle name="Accent5 2" xfId="36"/>
    <cellStyle name="Accent5 2 2" xfId="789"/>
    <cellStyle name="Accent5 3" xfId="790"/>
    <cellStyle name="Accent5 4" xfId="791"/>
    <cellStyle name="Accent6 2" xfId="37"/>
    <cellStyle name="Accent6 2 2" xfId="792"/>
    <cellStyle name="Accent6 3" xfId="793"/>
    <cellStyle name="Accent6 4" xfId="794"/>
    <cellStyle name="Bad 2" xfId="38"/>
    <cellStyle name="Bad 2 2" xfId="795"/>
    <cellStyle name="Bad 3" xfId="796"/>
    <cellStyle name="Bad 4" xfId="797"/>
    <cellStyle name="Calculation 2" xfId="39"/>
    <cellStyle name="Calculation 2 2" xfId="798"/>
    <cellStyle name="Calculation 3" xfId="799"/>
    <cellStyle name="Calculation 4" xfId="800"/>
    <cellStyle name="Check Cell 2" xfId="40"/>
    <cellStyle name="Check Cell 2 2" xfId="801"/>
    <cellStyle name="Check Cell 3" xfId="802"/>
    <cellStyle name="Check Cell 4" xfId="803"/>
    <cellStyle name="Comma 10" xfId="399"/>
    <cellStyle name="Comma 10 2" xfId="400"/>
    <cellStyle name="Comma 11" xfId="401"/>
    <cellStyle name="Comma 12" xfId="402"/>
    <cellStyle name="Comma 12 2" xfId="403"/>
    <cellStyle name="Comma 13" xfId="404"/>
    <cellStyle name="Comma 14" xfId="405"/>
    <cellStyle name="Comma 15" xfId="406"/>
    <cellStyle name="Comma 16" xfId="407"/>
    <cellStyle name="Comma 17" xfId="408"/>
    <cellStyle name="Comma 18" xfId="409"/>
    <cellStyle name="Comma 2" xfId="41"/>
    <cellStyle name="Comma 2 2" xfId="42"/>
    <cellStyle name="Comma 2 2 2" xfId="804"/>
    <cellStyle name="Comma 2 3" xfId="43"/>
    <cellStyle name="Comma 2 3 2" xfId="805"/>
    <cellStyle name="Comma 2 4" xfId="410"/>
    <cellStyle name="Comma 2 5" xfId="411"/>
    <cellStyle name="Comma 2 6" xfId="412"/>
    <cellStyle name="Comma 2 7" xfId="413"/>
    <cellStyle name="Comma 3" xfId="44"/>
    <cellStyle name="Comma 3 2" xfId="414"/>
    <cellStyle name="Comma 4" xfId="45"/>
    <cellStyle name="Comma 4 2" xfId="806"/>
    <cellStyle name="Comma 5" xfId="46"/>
    <cellStyle name="Comma 5 2" xfId="807"/>
    <cellStyle name="Comma 6" xfId="47"/>
    <cellStyle name="Comma 6 2" xfId="808"/>
    <cellStyle name="Comma 7" xfId="48"/>
    <cellStyle name="Comma 7 2" xfId="809"/>
    <cellStyle name="Comma 8" xfId="49"/>
    <cellStyle name="Comma 8 2" xfId="50"/>
    <cellStyle name="Comma 8 2 2" xfId="810"/>
    <cellStyle name="Comma 8 3" xfId="51"/>
    <cellStyle name="Comma 8 3 2" xfId="415"/>
    <cellStyle name="Comma 8 3 3" xfId="416"/>
    <cellStyle name="Comma 8 4" xfId="417"/>
    <cellStyle name="Comma 8 5" xfId="418"/>
    <cellStyle name="Comma 9" xfId="52"/>
    <cellStyle name="Comma 9 2" xfId="419"/>
    <cellStyle name="Comma 9 3" xfId="420"/>
    <cellStyle name="Comma0" xfId="53"/>
    <cellStyle name="Comma0 2" xfId="54"/>
    <cellStyle name="Comma0 2 2" xfId="55"/>
    <cellStyle name="Comma0 2 2 2" xfId="811"/>
    <cellStyle name="Comma0 2 3" xfId="56"/>
    <cellStyle name="Comma0 2 3 2" xfId="812"/>
    <cellStyle name="Comma0 2 4" xfId="813"/>
    <cellStyle name="Comma0 3" xfId="57"/>
    <cellStyle name="Comma0 3 2" xfId="814"/>
    <cellStyle name="Comma0 4" xfId="58"/>
    <cellStyle name="Comma0 4 2" xfId="815"/>
    <cellStyle name="Comma0 5" xfId="59"/>
    <cellStyle name="Comma0 5 2" xfId="60"/>
    <cellStyle name="Comma0 5 2 2" xfId="421"/>
    <cellStyle name="Comma0 5 2 3" xfId="422"/>
    <cellStyle name="Comma0 6" xfId="61"/>
    <cellStyle name="Comma0 6 2" xfId="423"/>
    <cellStyle name="Comma0 6 3" xfId="424"/>
    <cellStyle name="Comma0 7" xfId="425"/>
    <cellStyle name="Comma0 7 2" xfId="426"/>
    <cellStyle name="Comma0 8" xfId="427"/>
    <cellStyle name="Currency" xfId="254" builtinId="4"/>
    <cellStyle name="Currency 10" xfId="428"/>
    <cellStyle name="Currency 10 2" xfId="429"/>
    <cellStyle name="Currency 11" xfId="430"/>
    <cellStyle name="Currency 11 2" xfId="431"/>
    <cellStyle name="Currency 12" xfId="432"/>
    <cellStyle name="Currency 13" xfId="433"/>
    <cellStyle name="Currency 14" xfId="434"/>
    <cellStyle name="Currency 15" xfId="435"/>
    <cellStyle name="Currency 16" xfId="436"/>
    <cellStyle name="Currency 17" xfId="437"/>
    <cellStyle name="Currency 2" xfId="62"/>
    <cellStyle name="Currency 2 2" xfId="63"/>
    <cellStyle name="Currency 2 2 2" xfId="438"/>
    <cellStyle name="Currency 2 2 3" xfId="439"/>
    <cellStyle name="Currency 2 2 4" xfId="440"/>
    <cellStyle name="Currency 2 2 5" xfId="441"/>
    <cellStyle name="Currency 2 3" xfId="64"/>
    <cellStyle name="Currency 2 3 2" xfId="442"/>
    <cellStyle name="Currency 2 3 3" xfId="443"/>
    <cellStyle name="Currency 2 4" xfId="444"/>
    <cellStyle name="Currency 2 5" xfId="445"/>
    <cellStyle name="Currency 2 6" xfId="446"/>
    <cellStyle name="Currency 2 7" xfId="447"/>
    <cellStyle name="Currency 3" xfId="65"/>
    <cellStyle name="Currency 3 2" xfId="816"/>
    <cellStyle name="Currency 4" xfId="66"/>
    <cellStyle name="Currency 4 2" xfId="448"/>
    <cellStyle name="Currency 4 3" xfId="449"/>
    <cellStyle name="Currency 4 4" xfId="450"/>
    <cellStyle name="Currency 5" xfId="67"/>
    <cellStyle name="Currency 5 2" xfId="817"/>
    <cellStyle name="Currency 6" xfId="68"/>
    <cellStyle name="Currency 6 2" xfId="818"/>
    <cellStyle name="Currency 7" xfId="69"/>
    <cellStyle name="Currency 7 2" xfId="819"/>
    <cellStyle name="Currency 8" xfId="70"/>
    <cellStyle name="Currency 8 2" xfId="71"/>
    <cellStyle name="Currency 8 2 2" xfId="72"/>
    <cellStyle name="Currency 8 2 2 2" xfId="451"/>
    <cellStyle name="Currency 8 2 2 3" xfId="452"/>
    <cellStyle name="Currency 8 3" xfId="453"/>
    <cellStyle name="Currency 8 4" xfId="454"/>
    <cellStyle name="Currency 8 5" xfId="455"/>
    <cellStyle name="Currency 8 6" xfId="456"/>
    <cellStyle name="Currency 9" xfId="73"/>
    <cellStyle name="Currency 9 2" xfId="457"/>
    <cellStyle name="Currency 9 3" xfId="458"/>
    <cellStyle name="Explanatory Text 2" xfId="74"/>
    <cellStyle name="Explanatory Text 2 2" xfId="820"/>
    <cellStyle name="Explanatory Text 3" xfId="459"/>
    <cellStyle name="Explanatory Text 4" xfId="821"/>
    <cellStyle name="Good 2" xfId="75"/>
    <cellStyle name="Good 2 2" xfId="822"/>
    <cellStyle name="Good 3" xfId="823"/>
    <cellStyle name="Good 4" xfId="824"/>
    <cellStyle name="Heading 1 2" xfId="76"/>
    <cellStyle name="Heading 1 2 2" xfId="825"/>
    <cellStyle name="Heading 1 3" xfId="460"/>
    <cellStyle name="Heading 1 4" xfId="826"/>
    <cellStyle name="Heading 2 2" xfId="77"/>
    <cellStyle name="Heading 2 2 2" xfId="827"/>
    <cellStyle name="Heading 2 3" xfId="461"/>
    <cellStyle name="Heading 2 4" xfId="828"/>
    <cellStyle name="Heading 3 2" xfId="78"/>
    <cellStyle name="Heading 3 2 2" xfId="829"/>
    <cellStyle name="Heading 3 3" xfId="462"/>
    <cellStyle name="Heading 3 4" xfId="830"/>
    <cellStyle name="Heading 4 2" xfId="79"/>
    <cellStyle name="Heading 4 2 2" xfId="831"/>
    <cellStyle name="Heading 4 3" xfId="463"/>
    <cellStyle name="Heading 4 4" xfId="832"/>
    <cellStyle name="Hyperlink 2" xfId="464"/>
    <cellStyle name="Hyperlink 2 2" xfId="833"/>
    <cellStyle name="Hyperlink 3" xfId="834"/>
    <cellStyle name="Hyperlink 3 2" xfId="835"/>
    <cellStyle name="Hyperlink 4" xfId="836"/>
    <cellStyle name="Hyperlink 5" xfId="837"/>
    <cellStyle name="Hyperlink 6" xfId="838"/>
    <cellStyle name="Hyperlink 7" xfId="839"/>
    <cellStyle name="Input 2" xfId="80"/>
    <cellStyle name="Input 2 2" xfId="840"/>
    <cellStyle name="Input 3" xfId="841"/>
    <cellStyle name="Input 4" xfId="842"/>
    <cellStyle name="Linked Cell 2" xfId="81"/>
    <cellStyle name="Linked Cell 2 2" xfId="843"/>
    <cellStyle name="Linked Cell 3" xfId="465"/>
    <cellStyle name="Linked Cell 4" xfId="844"/>
    <cellStyle name="Neutral 2" xfId="82"/>
    <cellStyle name="Neutral 2 2" xfId="845"/>
    <cellStyle name="Neutral 3" xfId="846"/>
    <cellStyle name="Neutral 4" xfId="847"/>
    <cellStyle name="Normal" xfId="0" builtinId="0"/>
    <cellStyle name="Normal 10" xfId="83"/>
    <cellStyle name="Normal 10 2" xfId="84"/>
    <cellStyle name="Normal 10 2 2" xfId="466"/>
    <cellStyle name="Normal 10 2 3" xfId="467"/>
    <cellStyle name="Normal 10 2 4" xfId="468"/>
    <cellStyle name="Normal 100" xfId="85"/>
    <cellStyle name="Normal 100 2" xfId="469"/>
    <cellStyle name="Normal 101" xfId="470"/>
    <cellStyle name="Normal 101 2" xfId="471"/>
    <cellStyle name="Normal 102" xfId="472"/>
    <cellStyle name="Normal 102 2" xfId="473"/>
    <cellStyle name="Normal 103" xfId="474"/>
    <cellStyle name="Normal 104" xfId="86"/>
    <cellStyle name="Normal 104 2" xfId="475"/>
    <cellStyle name="Normal 105" xfId="87"/>
    <cellStyle name="Normal 105 2" xfId="476"/>
    <cellStyle name="Normal 106" xfId="88"/>
    <cellStyle name="Normal 106 2" xfId="477"/>
    <cellStyle name="Normal 107" xfId="89"/>
    <cellStyle name="Normal 107 2" xfId="478"/>
    <cellStyle name="Normal 108" xfId="90"/>
    <cellStyle name="Normal 108 2" xfId="479"/>
    <cellStyle name="Normal 109" xfId="91"/>
    <cellStyle name="Normal 109 2" xfId="480"/>
    <cellStyle name="Normal 11" xfId="92"/>
    <cellStyle name="Normal 11 2" xfId="481"/>
    <cellStyle name="Normal 11 3" xfId="848"/>
    <cellStyle name="Normal 110" xfId="93"/>
    <cellStyle name="Normal 110 2" xfId="482"/>
    <cellStyle name="Normal 111" xfId="94"/>
    <cellStyle name="Normal 111 2" xfId="483"/>
    <cellStyle name="Normal 112" xfId="95"/>
    <cellStyle name="Normal 112 2" xfId="484"/>
    <cellStyle name="Normal 113" xfId="96"/>
    <cellStyle name="Normal 113 2" xfId="485"/>
    <cellStyle name="Normal 114" xfId="97"/>
    <cellStyle name="Normal 114 2" xfId="486"/>
    <cellStyle name="Normal 115" xfId="98"/>
    <cellStyle name="Normal 115 2" xfId="487"/>
    <cellStyle name="Normal 116" xfId="99"/>
    <cellStyle name="Normal 116 2" xfId="488"/>
    <cellStyle name="Normal 117" xfId="100"/>
    <cellStyle name="Normal 117 2" xfId="489"/>
    <cellStyle name="Normal 118" xfId="101"/>
    <cellStyle name="Normal 118 2" xfId="490"/>
    <cellStyle name="Normal 119" xfId="102"/>
    <cellStyle name="Normal 119 2" xfId="491"/>
    <cellStyle name="Normal 12" xfId="103"/>
    <cellStyle name="Normal 12 2" xfId="492"/>
    <cellStyle name="Normal 12 3" xfId="849"/>
    <cellStyle name="Normal 120" xfId="104"/>
    <cellStyle name="Normal 120 2" xfId="493"/>
    <cellStyle name="Normal 121" xfId="105"/>
    <cellStyle name="Normal 121 2" xfId="494"/>
    <cellStyle name="Normal 122" xfId="106"/>
    <cellStyle name="Normal 122 2" xfId="495"/>
    <cellStyle name="Normal 123" xfId="107"/>
    <cellStyle name="Normal 123 2" xfId="496"/>
    <cellStyle name="Normal 124" xfId="108"/>
    <cellStyle name="Normal 124 2" xfId="497"/>
    <cellStyle name="Normal 125" xfId="109"/>
    <cellStyle name="Normal 125 2" xfId="498"/>
    <cellStyle name="Normal 126" xfId="110"/>
    <cellStyle name="Normal 126 2" xfId="499"/>
    <cellStyle name="Normal 127" xfId="111"/>
    <cellStyle name="Normal 127 2" xfId="500"/>
    <cellStyle name="Normal 128" xfId="112"/>
    <cellStyle name="Normal 128 2" xfId="501"/>
    <cellStyle name="Normal 129" xfId="113"/>
    <cellStyle name="Normal 129 2" xfId="502"/>
    <cellStyle name="Normal 13" xfId="114"/>
    <cellStyle name="Normal 13 2" xfId="503"/>
    <cellStyle name="Normal 13 3" xfId="850"/>
    <cellStyle name="Normal 130" xfId="115"/>
    <cellStyle name="Normal 130 2" xfId="504"/>
    <cellStyle name="Normal 131" xfId="116"/>
    <cellStyle name="Normal 131 2" xfId="505"/>
    <cellStyle name="Normal 132" xfId="117"/>
    <cellStyle name="Normal 132 2" xfId="506"/>
    <cellStyle name="Normal 133" xfId="118"/>
    <cellStyle name="Normal 133 2" xfId="507"/>
    <cellStyle name="Normal 134" xfId="119"/>
    <cellStyle name="Normal 134 2" xfId="508"/>
    <cellStyle name="Normal 135" xfId="120"/>
    <cellStyle name="Normal 135 2" xfId="509"/>
    <cellStyle name="Normal 136" xfId="121"/>
    <cellStyle name="Normal 136 2" xfId="510"/>
    <cellStyle name="Normal 137" xfId="122"/>
    <cellStyle name="Normal 137 2" xfId="511"/>
    <cellStyle name="Normal 138" xfId="123"/>
    <cellStyle name="Normal 138 2" xfId="512"/>
    <cellStyle name="Normal 139" xfId="124"/>
    <cellStyle name="Normal 139 2" xfId="513"/>
    <cellStyle name="Normal 14" xfId="125"/>
    <cellStyle name="Normal 14 2" xfId="514"/>
    <cellStyle name="Normal 140" xfId="126"/>
    <cellStyle name="Normal 140 2" xfId="515"/>
    <cellStyle name="Normal 141" xfId="127"/>
    <cellStyle name="Normal 141 2" xfId="516"/>
    <cellStyle name="Normal 142" xfId="128"/>
    <cellStyle name="Normal 142 2" xfId="517"/>
    <cellStyle name="Normal 143" xfId="129"/>
    <cellStyle name="Normal 143 2" xfId="518"/>
    <cellStyle name="Normal 144" xfId="130"/>
    <cellStyle name="Normal 144 2" xfId="519"/>
    <cellStyle name="Normal 145" xfId="131"/>
    <cellStyle name="Normal 145 2" xfId="520"/>
    <cellStyle name="Normal 146" xfId="132"/>
    <cellStyle name="Normal 146 2" xfId="521"/>
    <cellStyle name="Normal 147" xfId="522"/>
    <cellStyle name="Normal 148" xfId="523"/>
    <cellStyle name="Normal 149" xfId="524"/>
    <cellStyle name="Normal 15" xfId="133"/>
    <cellStyle name="Normal 15 2" xfId="525"/>
    <cellStyle name="Normal 150" xfId="526"/>
    <cellStyle name="Normal 151" xfId="527"/>
    <cellStyle name="Normal 152" xfId="528"/>
    <cellStyle name="Normal 153" xfId="529"/>
    <cellStyle name="Normal 153 2" xfId="851"/>
    <cellStyle name="Normal 153 3" xfId="852"/>
    <cellStyle name="Normal 153 3 2" xfId="853"/>
    <cellStyle name="Normal 154" xfId="854"/>
    <cellStyle name="Normal 154 2" xfId="855"/>
    <cellStyle name="Normal 16" xfId="134"/>
    <cellStyle name="Normal 16 2" xfId="530"/>
    <cellStyle name="Normal 17" xfId="135"/>
    <cellStyle name="Normal 17 2" xfId="531"/>
    <cellStyle name="Normal 18" xfId="136"/>
    <cellStyle name="Normal 18 2" xfId="532"/>
    <cellStyle name="Normal 19" xfId="137"/>
    <cellStyle name="Normal 19 2" xfId="533"/>
    <cellStyle name="Normal 2" xfId="138"/>
    <cellStyle name="Normal 2 10" xfId="534"/>
    <cellStyle name="Normal 2 11" xfId="535"/>
    <cellStyle name="Normal 2 12" xfId="536"/>
    <cellStyle name="Normal 2 2" xfId="139"/>
    <cellStyle name="Normal 2 2 2" xfId="537"/>
    <cellStyle name="Normal 2 2 2 2" xfId="538"/>
    <cellStyle name="Normal 2 2 2 2 2" xfId="539"/>
    <cellStyle name="Normal 2 2 2 3" xfId="540"/>
    <cellStyle name="Normal 2 2 3" xfId="541"/>
    <cellStyle name="Normal 2 2 4" xfId="542"/>
    <cellStyle name="Normal 2 3" xfId="140"/>
    <cellStyle name="Normal 2 3 2" xfId="543"/>
    <cellStyle name="Normal 2 3 3" xfId="544"/>
    <cellStyle name="Normal 2 3 4" xfId="545"/>
    <cellStyle name="Normal 2 4" xfId="141"/>
    <cellStyle name="Normal 2 4 2" xfId="546"/>
    <cellStyle name="Normal 2 4 3" xfId="547"/>
    <cellStyle name="Normal 2 4 3 2" xfId="548"/>
    <cellStyle name="Normal 2 4 4" xfId="549"/>
    <cellStyle name="Normal 2 4 5" xfId="550"/>
    <cellStyle name="Normal 2 4 6" xfId="551"/>
    <cellStyle name="Normal 2 5" xfId="142"/>
    <cellStyle name="Normal 2 5 2" xfId="552"/>
    <cellStyle name="Normal 2 5 2 2" xfId="856"/>
    <cellStyle name="Normal 2 5 3" xfId="553"/>
    <cellStyle name="Normal 2 5 4" xfId="554"/>
    <cellStyle name="Normal 2 5 5" xfId="555"/>
    <cellStyle name="Normal 2 6" xfId="556"/>
    <cellStyle name="Normal 2 6 2" xfId="557"/>
    <cellStyle name="Normal 2 6 3" xfId="558"/>
    <cellStyle name="Normal 2 7" xfId="559"/>
    <cellStyle name="Normal 2 8" xfId="560"/>
    <cellStyle name="Normal 2 8 2" xfId="857"/>
    <cellStyle name="Normal 2 9" xfId="561"/>
    <cellStyle name="Normal 20" xfId="143"/>
    <cellStyle name="Normal 20 2" xfId="562"/>
    <cellStyle name="Normal 21" xfId="144"/>
    <cellStyle name="Normal 21 2" xfId="563"/>
    <cellStyle name="Normal 22" xfId="145"/>
    <cellStyle name="Normal 22 2" xfId="564"/>
    <cellStyle name="Normal 23" xfId="146"/>
    <cellStyle name="Normal 23 2" xfId="565"/>
    <cellStyle name="Normal 24" xfId="147"/>
    <cellStyle name="Normal 24 2" xfId="566"/>
    <cellStyle name="Normal 25" xfId="148"/>
    <cellStyle name="Normal 25 2" xfId="567"/>
    <cellStyle name="Normal 26" xfId="149"/>
    <cellStyle name="Normal 26 2" xfId="568"/>
    <cellStyle name="Normal 27" xfId="150"/>
    <cellStyle name="Normal 27 2" xfId="569"/>
    <cellStyle name="Normal 28" xfId="151"/>
    <cellStyle name="Normal 28 2" xfId="570"/>
    <cellStyle name="Normal 29" xfId="152"/>
    <cellStyle name="Normal 29 2" xfId="571"/>
    <cellStyle name="Normal 3" xfId="153"/>
    <cellStyle name="Normal 3 2" xfId="154"/>
    <cellStyle name="Normal 3 2 2" xfId="155"/>
    <cellStyle name="Normal 3 2 2 2" xfId="572"/>
    <cellStyle name="Normal 3 2 2 2 2" xfId="573"/>
    <cellStyle name="Normal 3 2 2 3" xfId="574"/>
    <cellStyle name="Normal 3 2 2 4" xfId="575"/>
    <cellStyle name="Normal 3 2 2 5" xfId="576"/>
    <cellStyle name="Normal 3 2 3" xfId="577"/>
    <cellStyle name="Normal 3 2 4" xfId="578"/>
    <cellStyle name="Normal 3 2 5" xfId="579"/>
    <cellStyle name="Normal 3 2 6" xfId="580"/>
    <cellStyle name="Normal 3 2 7" xfId="581"/>
    <cellStyle name="Normal 3 3" xfId="156"/>
    <cellStyle name="Normal 3 3 2" xfId="157"/>
    <cellStyle name="Normal 3 3 2 2" xfId="582"/>
    <cellStyle name="Normal 3 3 2 2 2" xfId="583"/>
    <cellStyle name="Normal 3 3 2 3" xfId="584"/>
    <cellStyle name="Normal 3 3 3" xfId="585"/>
    <cellStyle name="Normal 3 3 4" xfId="586"/>
    <cellStyle name="Normal 3 3 5" xfId="587"/>
    <cellStyle name="Normal 3 4" xfId="588"/>
    <cellStyle name="Normal 3 5" xfId="589"/>
    <cellStyle name="Normal 3 6" xfId="590"/>
    <cellStyle name="Normal 30" xfId="158"/>
    <cellStyle name="Normal 30 2" xfId="591"/>
    <cellStyle name="Normal 31" xfId="159"/>
    <cellStyle name="Normal 31 2" xfId="592"/>
    <cellStyle name="Normal 32" xfId="160"/>
    <cellStyle name="Normal 32 2" xfId="593"/>
    <cellStyle name="Normal 33" xfId="161"/>
    <cellStyle name="Normal 33 2" xfId="594"/>
    <cellStyle name="Normal 34" xfId="162"/>
    <cellStyle name="Normal 34 2" xfId="595"/>
    <cellStyle name="Normal 35" xfId="163"/>
    <cellStyle name="Normal 35 2" xfId="596"/>
    <cellStyle name="Normal 36" xfId="164"/>
    <cellStyle name="Normal 36 2" xfId="597"/>
    <cellStyle name="Normal 37" xfId="165"/>
    <cellStyle name="Normal 37 2" xfId="598"/>
    <cellStyle name="Normal 38" xfId="166"/>
    <cellStyle name="Normal 38 2" xfId="599"/>
    <cellStyle name="Normal 39" xfId="167"/>
    <cellStyle name="Normal 39 2" xfId="600"/>
    <cellStyle name="Normal 4" xfId="168"/>
    <cellStyle name="Normal 4 2" xfId="169"/>
    <cellStyle name="Normal 4 2 2" xfId="601"/>
    <cellStyle name="Normal 4 2 3" xfId="602"/>
    <cellStyle name="Normal 4 2 4" xfId="603"/>
    <cellStyle name="Normal 4 3" xfId="170"/>
    <cellStyle name="Normal 4 4" xfId="604"/>
    <cellStyle name="Normal 4 4 2" xfId="605"/>
    <cellStyle name="Normal 4 5" xfId="606"/>
    <cellStyle name="Normal 4 6" xfId="607"/>
    <cellStyle name="Normal 4 7" xfId="608"/>
    <cellStyle name="Normal 4 8" xfId="609"/>
    <cellStyle name="Normal 40" xfId="171"/>
    <cellStyle name="Normal 40 2" xfId="610"/>
    <cellStyle name="Normal 41" xfId="172"/>
    <cellStyle name="Normal 41 2" xfId="611"/>
    <cellStyle name="Normal 42" xfId="173"/>
    <cellStyle name="Normal 42 2" xfId="612"/>
    <cellStyle name="Normal 43" xfId="174"/>
    <cellStyle name="Normal 43 2" xfId="613"/>
    <cellStyle name="Normal 44" xfId="175"/>
    <cellStyle name="Normal 44 2" xfId="614"/>
    <cellStyle name="Normal 45" xfId="176"/>
    <cellStyle name="Normal 45 2" xfId="615"/>
    <cellStyle name="Normal 46" xfId="177"/>
    <cellStyle name="Normal 46 2" xfId="616"/>
    <cellStyle name="Normal 47" xfId="178"/>
    <cellStyle name="Normal 47 2" xfId="617"/>
    <cellStyle name="Normal 48" xfId="179"/>
    <cellStyle name="Normal 48 2" xfId="618"/>
    <cellStyle name="Normal 49" xfId="180"/>
    <cellStyle name="Normal 49 2" xfId="619"/>
    <cellStyle name="Normal 5" xfId="181"/>
    <cellStyle name="Normal 5 2" xfId="182"/>
    <cellStyle name="Normal 5 3" xfId="620"/>
    <cellStyle name="Normal 50" xfId="183"/>
    <cellStyle name="Normal 50 2" xfId="621"/>
    <cellStyle name="Normal 51" xfId="184"/>
    <cellStyle name="Normal 51 2" xfId="622"/>
    <cellStyle name="Normal 52" xfId="185"/>
    <cellStyle name="Normal 52 2" xfId="623"/>
    <cellStyle name="Normal 53" xfId="186"/>
    <cellStyle name="Normal 53 2" xfId="624"/>
    <cellStyle name="Normal 54" xfId="187"/>
    <cellStyle name="Normal 54 2" xfId="625"/>
    <cellStyle name="Normal 55" xfId="188"/>
    <cellStyle name="Normal 55 2" xfId="626"/>
    <cellStyle name="Normal 56" xfId="189"/>
    <cellStyle name="Normal 56 2" xfId="627"/>
    <cellStyle name="Normal 57" xfId="190"/>
    <cellStyle name="Normal 57 2" xfId="628"/>
    <cellStyle name="Normal 58" xfId="191"/>
    <cellStyle name="Normal 58 2" xfId="629"/>
    <cellStyle name="Normal 59" xfId="192"/>
    <cellStyle name="Normal 59 2" xfId="630"/>
    <cellStyle name="Normal 59 3" xfId="631"/>
    <cellStyle name="Normal 59 4" xfId="632"/>
    <cellStyle name="Normal 6" xfId="193"/>
    <cellStyle name="Normal 6 2" xfId="194"/>
    <cellStyle name="Normal 6 2 2" xfId="633"/>
    <cellStyle name="Normal 6 2 3" xfId="634"/>
    <cellStyle name="Normal 6 2 4" xfId="635"/>
    <cellStyle name="Normal 6 3" xfId="636"/>
    <cellStyle name="Normal 60" xfId="195"/>
    <cellStyle name="Normal 60 2" xfId="637"/>
    <cellStyle name="Normal 61" xfId="196"/>
    <cellStyle name="Normal 61 2" xfId="638"/>
    <cellStyle name="Normal 62" xfId="197"/>
    <cellStyle name="Normal 62 2" xfId="639"/>
    <cellStyle name="Normal 62 2 2" xfId="640"/>
    <cellStyle name="Normal 62 2 3" xfId="641"/>
    <cellStyle name="Normal 62 2 3 2" xfId="642"/>
    <cellStyle name="Normal 62 3" xfId="643"/>
    <cellStyle name="Normal 62 3 2" xfId="644"/>
    <cellStyle name="Normal 62 4" xfId="645"/>
    <cellStyle name="Normal 62 5" xfId="646"/>
    <cellStyle name="Normal 62 6" xfId="647"/>
    <cellStyle name="Normal 62 7" xfId="648"/>
    <cellStyle name="Normal 63" xfId="198"/>
    <cellStyle name="Normal 63 2" xfId="649"/>
    <cellStyle name="Normal 64" xfId="199"/>
    <cellStyle name="Normal 64 2" xfId="650"/>
    <cellStyle name="Normal 65" xfId="200"/>
    <cellStyle name="Normal 65 2" xfId="651"/>
    <cellStyle name="Normal 66" xfId="201"/>
    <cellStyle name="Normal 66 2" xfId="652"/>
    <cellStyle name="Normal 67" xfId="202"/>
    <cellStyle name="Normal 67 2" xfId="653"/>
    <cellStyle name="Normal 68" xfId="203"/>
    <cellStyle name="Normal 68 2" xfId="654"/>
    <cellStyle name="Normal 69" xfId="204"/>
    <cellStyle name="Normal 69 2" xfId="655"/>
    <cellStyle name="Normal 69 3" xfId="656"/>
    <cellStyle name="Normal 69 4" xfId="657"/>
    <cellStyle name="Normal 69 5" xfId="658"/>
    <cellStyle name="Normal 69 6" xfId="659"/>
    <cellStyle name="Normal 7" xfId="205"/>
    <cellStyle name="Normal 7 2" xfId="660"/>
    <cellStyle name="Normal 70" xfId="206"/>
    <cellStyle name="Normal 70 2" xfId="661"/>
    <cellStyle name="Normal 70 3" xfId="662"/>
    <cellStyle name="Normal 70 4" xfId="663"/>
    <cellStyle name="Normal 71" xfId="207"/>
    <cellStyle name="Normal 71 2" xfId="664"/>
    <cellStyle name="Normal 72" xfId="208"/>
    <cellStyle name="Normal 72 2" xfId="665"/>
    <cellStyle name="Normal 73" xfId="209"/>
    <cellStyle name="Normal 73 2" xfId="666"/>
    <cellStyle name="Normal 74" xfId="210"/>
    <cellStyle name="Normal 74 2" xfId="667"/>
    <cellStyle name="Normal 75" xfId="211"/>
    <cellStyle name="Normal 75 2" xfId="668"/>
    <cellStyle name="Normal 76" xfId="212"/>
    <cellStyle name="Normal 76 2" xfId="669"/>
    <cellStyle name="Normal 77" xfId="213"/>
    <cellStyle name="Normal 77 2" xfId="670"/>
    <cellStyle name="Normal 78" xfId="214"/>
    <cellStyle name="Normal 78 2" xfId="671"/>
    <cellStyle name="Normal 79" xfId="215"/>
    <cellStyle name="Normal 79 2" xfId="672"/>
    <cellStyle name="Normal 8" xfId="216"/>
    <cellStyle name="Normal 8 2" xfId="217"/>
    <cellStyle name="Normal 8 2 2" xfId="218"/>
    <cellStyle name="Normal 8 2 2 2" xfId="673"/>
    <cellStyle name="Normal 8 2 2 3" xfId="674"/>
    <cellStyle name="Normal 8 3" xfId="675"/>
    <cellStyle name="Normal 8 4" xfId="676"/>
    <cellStyle name="Normal 80" xfId="219"/>
    <cellStyle name="Normal 80 2" xfId="677"/>
    <cellStyle name="Normal 81" xfId="220"/>
    <cellStyle name="Normal 81 2" xfId="678"/>
    <cellStyle name="Normal 82" xfId="221"/>
    <cellStyle name="Normal 82 2" xfId="679"/>
    <cellStyle name="Normal 83" xfId="222"/>
    <cellStyle name="Normal 83 2" xfId="680"/>
    <cellStyle name="Normal 84" xfId="223"/>
    <cellStyle name="Normal 84 2" xfId="681"/>
    <cellStyle name="Normal 85" xfId="682"/>
    <cellStyle name="Normal 85 2" xfId="683"/>
    <cellStyle name="Normal 85 3" xfId="684"/>
    <cellStyle name="Normal 85 3 2" xfId="685"/>
    <cellStyle name="Normal 86" xfId="686"/>
    <cellStyle name="Normal 86 2" xfId="687"/>
    <cellStyle name="Normal 87" xfId="224"/>
    <cellStyle name="Normal 87 2" xfId="688"/>
    <cellStyle name="Normal 88" xfId="225"/>
    <cellStyle name="Normal 88 2" xfId="689"/>
    <cellStyle name="Normal 89" xfId="226"/>
    <cellStyle name="Normal 89 2" xfId="690"/>
    <cellStyle name="Normal 9" xfId="227"/>
    <cellStyle name="Normal 9 2" xfId="228"/>
    <cellStyle name="Normal 9 2 2" xfId="691"/>
    <cellStyle name="Normal 9 2 3" xfId="692"/>
    <cellStyle name="Normal 9 2 4" xfId="693"/>
    <cellStyle name="Normal 9 3" xfId="229"/>
    <cellStyle name="Normal 9 3 2" xfId="694"/>
    <cellStyle name="Normal 9 3 3" xfId="695"/>
    <cellStyle name="Normal 90" xfId="230"/>
    <cellStyle name="Normal 90 2" xfId="696"/>
    <cellStyle name="Normal 91" xfId="231"/>
    <cellStyle name="Normal 91 2" xfId="697"/>
    <cellStyle name="Normal 92" xfId="232"/>
    <cellStyle name="Normal 92 2" xfId="698"/>
    <cellStyle name="Normal 93" xfId="233"/>
    <cellStyle name="Normal 93 2" xfId="699"/>
    <cellStyle name="Normal 94" xfId="234"/>
    <cellStyle name="Normal 94 2" xfId="700"/>
    <cellStyle name="Normal 95" xfId="235"/>
    <cellStyle name="Normal 95 2" xfId="701"/>
    <cellStyle name="Normal 96" xfId="236"/>
    <cellStyle name="Normal 96 2" xfId="702"/>
    <cellStyle name="Normal 97" xfId="237"/>
    <cellStyle name="Normal 97 2" xfId="703"/>
    <cellStyle name="Normal 98" xfId="238"/>
    <cellStyle name="Normal 98 2" xfId="704"/>
    <cellStyle name="Normal 99" xfId="239"/>
    <cellStyle name="Normal 99 2" xfId="705"/>
    <cellStyle name="Note 2" xfId="240"/>
    <cellStyle name="Note 2 2" xfId="241"/>
    <cellStyle name="Note 2 2 2" xfId="706"/>
    <cellStyle name="Note 2 2 2 2" xfId="707"/>
    <cellStyle name="Note 2 2 3" xfId="708"/>
    <cellStyle name="Note 2 2 4" xfId="709"/>
    <cellStyle name="Note 2 3" xfId="710"/>
    <cellStyle name="Note 2 3 2" xfId="711"/>
    <cellStyle name="Note 2 4" xfId="712"/>
    <cellStyle name="Note 2 5" xfId="713"/>
    <cellStyle name="Note 2 6" xfId="714"/>
    <cellStyle name="Note 2 7" xfId="858"/>
    <cellStyle name="Note 3" xfId="715"/>
    <cellStyle name="Note 3 2" xfId="716"/>
    <cellStyle name="Note 4" xfId="717"/>
    <cellStyle name="Note 5" xfId="718"/>
    <cellStyle name="Note 6" xfId="719"/>
    <cellStyle name="Note 7" xfId="720"/>
    <cellStyle name="Note 8" xfId="721"/>
    <cellStyle name="Note 9" xfId="722"/>
    <cellStyle name="Output 2" xfId="242"/>
    <cellStyle name="Output 2 2" xfId="859"/>
    <cellStyle name="Output 3" xfId="860"/>
    <cellStyle name="Output 4" xfId="861"/>
    <cellStyle name="Percent" xfId="1" builtinId="5"/>
    <cellStyle name="Percent 10" xfId="723"/>
    <cellStyle name="Percent 11" xfId="724"/>
    <cellStyle name="Percent 12" xfId="725"/>
    <cellStyle name="Percent 13" xfId="726"/>
    <cellStyle name="Percent 14" xfId="727"/>
    <cellStyle name="Percent 15" xfId="728"/>
    <cellStyle name="Percent 2" xfId="243"/>
    <cellStyle name="Percent 2 2" xfId="244"/>
    <cellStyle name="Percent 2 2 2" xfId="862"/>
    <cellStyle name="Percent 2 3" xfId="245"/>
    <cellStyle name="Percent 2 3 2" xfId="863"/>
    <cellStyle name="Percent 2 4" xfId="729"/>
    <cellStyle name="Percent 2 5" xfId="730"/>
    <cellStyle name="Percent 2 6" xfId="731"/>
    <cellStyle name="Percent 3" xfId="246"/>
    <cellStyle name="Percent 3 2" xfId="247"/>
    <cellStyle name="Percent 3 2 2" xfId="248"/>
    <cellStyle name="Percent 3 2 2 2" xfId="732"/>
    <cellStyle name="Percent 3 2 2 3" xfId="733"/>
    <cellStyle name="Percent 3 3" xfId="734"/>
    <cellStyle name="Percent 3 4" xfId="735"/>
    <cellStyle name="Percent 3 5" xfId="736"/>
    <cellStyle name="Percent 3 6" xfId="737"/>
    <cellStyle name="Percent 4" xfId="249"/>
    <cellStyle name="Percent 4 2" xfId="738"/>
    <cellStyle name="Percent 4 2 2" xfId="739"/>
    <cellStyle name="Percent 4 3" xfId="740"/>
    <cellStyle name="Percent 4 4" xfId="741"/>
    <cellStyle name="Percent 5" xfId="250"/>
    <cellStyle name="Percent 5 2" xfId="742"/>
    <cellStyle name="Percent 5 3" xfId="743"/>
    <cellStyle name="Percent 6" xfId="744"/>
    <cellStyle name="Percent 6 2" xfId="745"/>
    <cellStyle name="Percent 7" xfId="746"/>
    <cellStyle name="Percent 7 2" xfId="747"/>
    <cellStyle name="Percent 8" xfId="748"/>
    <cellStyle name="Percent 9" xfId="749"/>
    <cellStyle name="Title 2" xfId="251"/>
    <cellStyle name="Title 2 2" xfId="864"/>
    <cellStyle name="Title 3" xfId="865"/>
    <cellStyle name="Total 2" xfId="252"/>
    <cellStyle name="Total 2 2" xfId="866"/>
    <cellStyle name="Total 3" xfId="750"/>
    <cellStyle name="Total 4" xfId="867"/>
    <cellStyle name="Warning Text 2" xfId="253"/>
    <cellStyle name="Warning Text 2 2" xfId="868"/>
    <cellStyle name="Warning Text 3" xfId="751"/>
    <cellStyle name="Warning Text 4" xfId="8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zoomScaleNormal="100" workbookViewId="0"/>
  </sheetViews>
  <sheetFormatPr defaultRowHeight="15" x14ac:dyDescent="0.25"/>
  <cols>
    <col min="1" max="1" width="15.85546875" customWidth="1"/>
    <col min="2" max="2" width="35.28515625" customWidth="1"/>
    <col min="3" max="3" width="44.7109375" customWidth="1"/>
    <col min="4" max="4" width="16.42578125" customWidth="1"/>
    <col min="5" max="5" width="16.28515625" customWidth="1"/>
    <col min="6" max="6" width="16.42578125" customWidth="1"/>
    <col min="7" max="7" width="9.42578125" customWidth="1"/>
  </cols>
  <sheetData>
    <row r="1" spans="1:7" ht="51.75" customHeight="1" thickBot="1" x14ac:dyDescent="0.3">
      <c r="A1" s="7" t="s">
        <v>0</v>
      </c>
      <c r="B1" s="1" t="s">
        <v>44</v>
      </c>
      <c r="C1" s="8" t="s">
        <v>1</v>
      </c>
      <c r="D1" s="8" t="s">
        <v>2</v>
      </c>
      <c r="E1" s="8" t="s">
        <v>3</v>
      </c>
      <c r="F1" s="8" t="s">
        <v>4</v>
      </c>
      <c r="G1" s="9" t="s">
        <v>111</v>
      </c>
    </row>
    <row r="2" spans="1:7" x14ac:dyDescent="0.25">
      <c r="A2" s="3" t="s">
        <v>15</v>
      </c>
      <c r="B2" s="3" t="s">
        <v>30</v>
      </c>
      <c r="C2" s="3" t="s">
        <v>112</v>
      </c>
      <c r="D2" s="19">
        <v>30571522.850000001</v>
      </c>
      <c r="E2" s="19">
        <v>25013064.149999999</v>
      </c>
      <c r="F2" s="19">
        <v>55584587</v>
      </c>
      <c r="G2" s="6">
        <v>0.44999999999999996</v>
      </c>
    </row>
    <row r="3" spans="1:7" x14ac:dyDescent="0.25">
      <c r="A3" s="2" t="s">
        <v>15</v>
      </c>
      <c r="B3" s="2" t="s">
        <v>53</v>
      </c>
      <c r="C3" s="2" t="s">
        <v>113</v>
      </c>
      <c r="D3" s="10">
        <v>25159546.300000001</v>
      </c>
      <c r="E3" s="10">
        <v>10782662.699999999</v>
      </c>
      <c r="F3" s="10">
        <v>35942209</v>
      </c>
      <c r="G3" s="5">
        <v>0.3</v>
      </c>
    </row>
    <row r="4" spans="1:7" x14ac:dyDescent="0.25">
      <c r="A4" s="2" t="s">
        <v>15</v>
      </c>
      <c r="B4" s="2" t="s">
        <v>34</v>
      </c>
      <c r="C4" s="2" t="s">
        <v>114</v>
      </c>
      <c r="D4" s="10">
        <v>17414793.859999999</v>
      </c>
      <c r="E4" s="10">
        <v>6441088.1399999997</v>
      </c>
      <c r="F4" s="10">
        <v>23855882</v>
      </c>
      <c r="G4" s="5">
        <v>0.26999999999999996</v>
      </c>
    </row>
    <row r="5" spans="1:7" x14ac:dyDescent="0.25">
      <c r="A5" s="2" t="s">
        <v>15</v>
      </c>
      <c r="B5" s="2" t="s">
        <v>54</v>
      </c>
      <c r="C5" s="2" t="s">
        <v>92</v>
      </c>
      <c r="D5" s="10">
        <v>930849.15</v>
      </c>
      <c r="E5" s="10">
        <v>761603.85</v>
      </c>
      <c r="F5" s="10">
        <v>1692453</v>
      </c>
      <c r="G5" s="5">
        <v>0.45</v>
      </c>
    </row>
    <row r="6" spans="1:7" x14ac:dyDescent="0.25">
      <c r="A6" s="2" t="s">
        <v>15</v>
      </c>
      <c r="B6" s="2" t="s">
        <v>54</v>
      </c>
      <c r="C6" s="2" t="s">
        <v>115</v>
      </c>
      <c r="D6" s="10">
        <v>342517.45</v>
      </c>
      <c r="E6" s="10">
        <v>280241.55</v>
      </c>
      <c r="F6" s="10">
        <v>622759</v>
      </c>
      <c r="G6" s="5">
        <v>0.44999999999999996</v>
      </c>
    </row>
    <row r="7" spans="1:7" x14ac:dyDescent="0.25">
      <c r="A7" s="2" t="s">
        <v>16</v>
      </c>
      <c r="B7" s="2" t="s">
        <v>33</v>
      </c>
      <c r="C7" s="2" t="s">
        <v>116</v>
      </c>
      <c r="D7" s="10">
        <v>17680732.390000001</v>
      </c>
      <c r="E7" s="10">
        <v>26521098.600000001</v>
      </c>
      <c r="F7" s="10">
        <v>44201831</v>
      </c>
      <c r="G7" s="5">
        <v>0.60000000000000009</v>
      </c>
    </row>
    <row r="8" spans="1:7" x14ac:dyDescent="0.25">
      <c r="A8" s="2" t="s">
        <v>16</v>
      </c>
      <c r="B8" s="2" t="s">
        <v>13</v>
      </c>
      <c r="C8" s="2" t="s">
        <v>93</v>
      </c>
      <c r="D8" s="10">
        <v>35668.36</v>
      </c>
      <c r="E8" s="10">
        <v>51327.64</v>
      </c>
      <c r="F8" s="10">
        <v>86996</v>
      </c>
      <c r="G8" s="5">
        <v>0.59</v>
      </c>
    </row>
    <row r="9" spans="1:7" x14ac:dyDescent="0.25">
      <c r="A9" s="2" t="s">
        <v>16</v>
      </c>
      <c r="B9" s="2" t="s">
        <v>47</v>
      </c>
      <c r="C9" s="2" t="s">
        <v>94</v>
      </c>
      <c r="D9" s="10">
        <v>930876.66</v>
      </c>
      <c r="E9" s="10">
        <v>546705.34</v>
      </c>
      <c r="F9" s="10">
        <v>1477582</v>
      </c>
      <c r="G9" s="5">
        <v>0.37</v>
      </c>
    </row>
    <row r="10" spans="1:7" x14ac:dyDescent="0.25">
      <c r="A10" s="2" t="s">
        <v>55</v>
      </c>
      <c r="B10" s="2" t="s">
        <v>56</v>
      </c>
      <c r="C10" s="2" t="s">
        <v>117</v>
      </c>
      <c r="D10" s="10">
        <v>3910681.65</v>
      </c>
      <c r="E10" s="10">
        <v>205825.35</v>
      </c>
      <c r="F10" s="10">
        <v>4116507</v>
      </c>
      <c r="G10" s="5">
        <v>0.05</v>
      </c>
    </row>
    <row r="11" spans="1:7" x14ac:dyDescent="0.25">
      <c r="A11" s="2" t="s">
        <v>55</v>
      </c>
      <c r="B11" s="2" t="s">
        <v>57</v>
      </c>
      <c r="C11" s="2" t="s">
        <v>118</v>
      </c>
      <c r="D11" s="10">
        <v>561176.14</v>
      </c>
      <c r="E11" s="10">
        <v>389969.86</v>
      </c>
      <c r="F11" s="10">
        <v>951146</v>
      </c>
      <c r="G11" s="5">
        <v>0.41</v>
      </c>
    </row>
    <row r="12" spans="1:7" x14ac:dyDescent="0.25">
      <c r="A12" s="2" t="s">
        <v>55</v>
      </c>
      <c r="B12" s="2" t="s">
        <v>48</v>
      </c>
      <c r="C12" s="2" t="s">
        <v>119</v>
      </c>
      <c r="D12" s="10">
        <v>25544374.030000001</v>
      </c>
      <c r="E12" s="10">
        <v>5458233.9699999997</v>
      </c>
      <c r="F12" s="10">
        <v>31002608</v>
      </c>
      <c r="G12" s="5">
        <v>0.17605725202215244</v>
      </c>
    </row>
    <row r="13" spans="1:7" x14ac:dyDescent="0.25">
      <c r="A13" s="2" t="s">
        <v>59</v>
      </c>
      <c r="B13" s="2" t="s">
        <v>60</v>
      </c>
      <c r="C13" s="2" t="s">
        <v>120</v>
      </c>
      <c r="D13" s="10">
        <v>1923323.59</v>
      </c>
      <c r="E13" s="10">
        <v>79992.41</v>
      </c>
      <c r="F13" s="10">
        <v>2003316</v>
      </c>
      <c r="G13" s="5">
        <v>3.9930001058245429E-2</v>
      </c>
    </row>
    <row r="14" spans="1:7" x14ac:dyDescent="0.25">
      <c r="A14" s="2" t="s">
        <v>59</v>
      </c>
      <c r="B14" s="2" t="s">
        <v>49</v>
      </c>
      <c r="C14" s="2" t="s">
        <v>121</v>
      </c>
      <c r="D14" s="10">
        <v>667566.72</v>
      </c>
      <c r="E14" s="10">
        <v>1418579.28</v>
      </c>
      <c r="F14" s="10">
        <v>2086146</v>
      </c>
      <c r="G14" s="5">
        <v>0.68</v>
      </c>
    </row>
    <row r="15" spans="1:7" x14ac:dyDescent="0.25">
      <c r="A15" s="2" t="s">
        <v>61</v>
      </c>
      <c r="B15" s="2" t="s">
        <v>62</v>
      </c>
      <c r="C15" s="2" t="s">
        <v>95</v>
      </c>
      <c r="D15" s="10">
        <v>108882.54</v>
      </c>
      <c r="E15" s="10">
        <v>170303.46</v>
      </c>
      <c r="F15" s="10">
        <v>279186</v>
      </c>
      <c r="G15" s="5">
        <v>0.61</v>
      </c>
    </row>
    <row r="16" spans="1:7" x14ac:dyDescent="0.25">
      <c r="A16" s="2" t="s">
        <v>63</v>
      </c>
      <c r="B16" s="2" t="s">
        <v>12</v>
      </c>
      <c r="C16" s="2" t="s">
        <v>122</v>
      </c>
      <c r="D16" s="10">
        <v>22514804.579999998</v>
      </c>
      <c r="E16" s="10">
        <v>6417095.4199999999</v>
      </c>
      <c r="F16" s="10">
        <v>28931900</v>
      </c>
      <c r="G16" s="5">
        <v>0.2218</v>
      </c>
    </row>
    <row r="17" spans="1:7" x14ac:dyDescent="0.25">
      <c r="A17" s="2" t="s">
        <v>20</v>
      </c>
      <c r="B17" s="2" t="s">
        <v>50</v>
      </c>
      <c r="C17" s="2" t="s">
        <v>123</v>
      </c>
      <c r="D17" s="10">
        <v>34461724.439999998</v>
      </c>
      <c r="E17" s="10">
        <v>13736491.560000001</v>
      </c>
      <c r="F17" s="10">
        <v>48198216</v>
      </c>
      <c r="G17" s="5">
        <v>0.28500000000000003</v>
      </c>
    </row>
    <row r="18" spans="1:7" x14ac:dyDescent="0.25">
      <c r="A18" s="2" t="s">
        <v>19</v>
      </c>
      <c r="B18" s="2" t="s">
        <v>64</v>
      </c>
      <c r="C18" s="2" t="s">
        <v>124</v>
      </c>
      <c r="D18" s="10">
        <v>57322264.5</v>
      </c>
      <c r="E18" s="10">
        <v>5496655.5</v>
      </c>
      <c r="F18" s="10">
        <v>62818920</v>
      </c>
      <c r="G18" s="5">
        <v>8.7499999999999994E-2</v>
      </c>
    </row>
    <row r="19" spans="1:7" x14ac:dyDescent="0.25">
      <c r="A19" s="2" t="s">
        <v>65</v>
      </c>
      <c r="B19" s="2" t="s">
        <v>37</v>
      </c>
      <c r="C19" s="2" t="s">
        <v>125</v>
      </c>
      <c r="D19" s="10">
        <v>3530108.2</v>
      </c>
      <c r="E19" s="10">
        <v>5079911.8</v>
      </c>
      <c r="F19" s="10">
        <v>8610020</v>
      </c>
      <c r="G19" s="5">
        <v>0.59</v>
      </c>
    </row>
    <row r="20" spans="1:7" x14ac:dyDescent="0.25">
      <c r="A20" s="2" t="s">
        <v>65</v>
      </c>
      <c r="B20" s="2" t="s">
        <v>37</v>
      </c>
      <c r="C20" s="2" t="s">
        <v>126</v>
      </c>
      <c r="D20" s="10">
        <v>1748007.12</v>
      </c>
      <c r="E20" s="10">
        <v>2515424.88</v>
      </c>
      <c r="F20" s="10">
        <v>4263432</v>
      </c>
      <c r="G20" s="5">
        <v>0.59</v>
      </c>
    </row>
    <row r="21" spans="1:7" x14ac:dyDescent="0.25">
      <c r="A21" s="2" t="s">
        <v>65</v>
      </c>
      <c r="B21" s="2" t="s">
        <v>58</v>
      </c>
      <c r="C21" s="2" t="s">
        <v>127</v>
      </c>
      <c r="D21" s="10">
        <v>4404556.22</v>
      </c>
      <c r="E21" s="10">
        <v>7499649.7800000003</v>
      </c>
      <c r="F21" s="10">
        <v>11904206</v>
      </c>
      <c r="G21" s="5">
        <v>0.63</v>
      </c>
    </row>
    <row r="22" spans="1:7" x14ac:dyDescent="0.25">
      <c r="A22" s="2" t="s">
        <v>66</v>
      </c>
      <c r="B22" s="2" t="s">
        <v>67</v>
      </c>
      <c r="C22" s="2" t="s">
        <v>96</v>
      </c>
      <c r="D22" s="10">
        <v>128651.6</v>
      </c>
      <c r="E22" s="10">
        <v>514606.4</v>
      </c>
      <c r="F22" s="10">
        <v>643258</v>
      </c>
      <c r="G22" s="5">
        <v>0.8</v>
      </c>
    </row>
    <row r="23" spans="1:7" x14ac:dyDescent="0.25">
      <c r="A23" s="2" t="s">
        <v>66</v>
      </c>
      <c r="B23" s="2" t="s">
        <v>68</v>
      </c>
      <c r="C23" s="2" t="s">
        <v>128</v>
      </c>
      <c r="D23" s="10">
        <v>112691.26</v>
      </c>
      <c r="E23" s="10">
        <v>399541.74</v>
      </c>
      <c r="F23" s="10">
        <v>512233</v>
      </c>
      <c r="G23" s="5">
        <v>0.78</v>
      </c>
    </row>
    <row r="24" spans="1:7" x14ac:dyDescent="0.25">
      <c r="A24" s="2" t="s">
        <v>69</v>
      </c>
      <c r="B24" s="2" t="s">
        <v>36</v>
      </c>
      <c r="C24" s="2" t="s">
        <v>97</v>
      </c>
      <c r="D24" s="10">
        <v>300861.75</v>
      </c>
      <c r="E24" s="10">
        <v>902585.25</v>
      </c>
      <c r="F24" s="10">
        <v>1203447</v>
      </c>
      <c r="G24" s="5">
        <v>0.75</v>
      </c>
    </row>
    <row r="25" spans="1:7" x14ac:dyDescent="0.25">
      <c r="A25" s="2" t="s">
        <v>25</v>
      </c>
      <c r="B25" s="2" t="s">
        <v>10</v>
      </c>
      <c r="C25" s="2" t="s">
        <v>129</v>
      </c>
      <c r="D25" s="10">
        <v>1525248.72</v>
      </c>
      <c r="E25" s="10">
        <v>2711553.28</v>
      </c>
      <c r="F25" s="10">
        <v>4236802</v>
      </c>
      <c r="G25" s="5">
        <v>0.6399999999999999</v>
      </c>
    </row>
    <row r="26" spans="1:7" x14ac:dyDescent="0.25">
      <c r="A26" s="2" t="s">
        <v>25</v>
      </c>
      <c r="B26" s="2" t="s">
        <v>38</v>
      </c>
      <c r="C26" s="2" t="s">
        <v>130</v>
      </c>
      <c r="D26" s="10">
        <v>2150585.27</v>
      </c>
      <c r="E26" s="10">
        <v>836338.72</v>
      </c>
      <c r="F26" s="10">
        <v>2986924</v>
      </c>
      <c r="G26" s="5">
        <v>0.27999999999999997</v>
      </c>
    </row>
    <row r="27" spans="1:7" x14ac:dyDescent="0.25">
      <c r="A27" s="2" t="s">
        <v>25</v>
      </c>
      <c r="B27" s="2" t="s">
        <v>9</v>
      </c>
      <c r="C27" s="2" t="s">
        <v>131</v>
      </c>
      <c r="D27" s="10">
        <v>331516.15000000002</v>
      </c>
      <c r="E27" s="10">
        <v>704471.84</v>
      </c>
      <c r="F27" s="10">
        <v>1035988</v>
      </c>
      <c r="G27" s="5">
        <v>0.67999999999999994</v>
      </c>
    </row>
    <row r="28" spans="1:7" x14ac:dyDescent="0.25">
      <c r="A28" s="2" t="s">
        <v>25</v>
      </c>
      <c r="B28" s="2" t="s">
        <v>9</v>
      </c>
      <c r="C28" s="2" t="s">
        <v>132</v>
      </c>
      <c r="D28" s="10">
        <v>130220.8</v>
      </c>
      <c r="E28" s="10">
        <v>276719.2</v>
      </c>
      <c r="F28" s="10">
        <v>406940</v>
      </c>
      <c r="G28" s="5">
        <v>0.68</v>
      </c>
    </row>
    <row r="29" spans="1:7" x14ac:dyDescent="0.25">
      <c r="A29" s="2" t="s">
        <v>25</v>
      </c>
      <c r="B29" s="2" t="s">
        <v>70</v>
      </c>
      <c r="C29" s="2" t="s">
        <v>133</v>
      </c>
      <c r="D29" s="10">
        <v>1323282.18</v>
      </c>
      <c r="E29" s="10">
        <v>197731.82</v>
      </c>
      <c r="F29" s="10">
        <v>1521014</v>
      </c>
      <c r="G29" s="5">
        <v>0.13</v>
      </c>
    </row>
    <row r="30" spans="1:7" x14ac:dyDescent="0.25">
      <c r="A30" s="2" t="s">
        <v>25</v>
      </c>
      <c r="B30" s="2" t="s">
        <v>8</v>
      </c>
      <c r="C30" s="2" t="s">
        <v>98</v>
      </c>
      <c r="D30" s="10">
        <v>268629.13</v>
      </c>
      <c r="E30" s="10">
        <v>386563.87</v>
      </c>
      <c r="F30" s="10">
        <v>655193</v>
      </c>
      <c r="G30" s="5">
        <v>0.59</v>
      </c>
    </row>
    <row r="31" spans="1:7" x14ac:dyDescent="0.25">
      <c r="A31" s="2" t="s">
        <v>26</v>
      </c>
      <c r="B31" s="2" t="s">
        <v>71</v>
      </c>
      <c r="C31" s="2" t="s">
        <v>134</v>
      </c>
      <c r="D31" s="10">
        <v>572101.18999999994</v>
      </c>
      <c r="E31" s="10">
        <v>468082.8</v>
      </c>
      <c r="F31" s="10">
        <v>1040184</v>
      </c>
      <c r="G31" s="5">
        <v>0.45</v>
      </c>
    </row>
    <row r="32" spans="1:7" x14ac:dyDescent="0.25">
      <c r="A32" s="2" t="s">
        <v>72</v>
      </c>
      <c r="B32" s="2" t="s">
        <v>73</v>
      </c>
      <c r="C32" s="2" t="s">
        <v>135</v>
      </c>
      <c r="D32" s="10">
        <v>2185142.4</v>
      </c>
      <c r="E32" s="10">
        <v>5907977.5999999996</v>
      </c>
      <c r="F32" s="10">
        <v>8093120</v>
      </c>
      <c r="G32" s="5">
        <v>0.73</v>
      </c>
    </row>
    <row r="33" spans="1:7" x14ac:dyDescent="0.25">
      <c r="A33" s="2" t="s">
        <v>23</v>
      </c>
      <c r="B33" s="2" t="s">
        <v>28</v>
      </c>
      <c r="C33" s="2" t="s">
        <v>136</v>
      </c>
      <c r="D33" s="10">
        <v>35978780.880000003</v>
      </c>
      <c r="E33" s="10">
        <v>5499999.1200000001</v>
      </c>
      <c r="F33" s="10">
        <v>41478780</v>
      </c>
      <c r="G33" s="5">
        <v>0.13259789993823348</v>
      </c>
    </row>
    <row r="34" spans="1:7" x14ac:dyDescent="0.25">
      <c r="A34" s="2" t="s">
        <v>74</v>
      </c>
      <c r="B34" s="2" t="s">
        <v>75</v>
      </c>
      <c r="C34" s="2" t="s">
        <v>137</v>
      </c>
      <c r="D34" s="10">
        <v>2000000</v>
      </c>
      <c r="E34" s="10">
        <v>8000000</v>
      </c>
      <c r="F34" s="10">
        <v>10000000</v>
      </c>
      <c r="G34" s="5">
        <v>0.8</v>
      </c>
    </row>
    <row r="35" spans="1:7" x14ac:dyDescent="0.25">
      <c r="A35" s="2" t="s">
        <v>76</v>
      </c>
      <c r="B35" s="2" t="s">
        <v>11</v>
      </c>
      <c r="C35" s="2" t="s">
        <v>138</v>
      </c>
      <c r="D35" s="10">
        <v>15562997.720000001</v>
      </c>
      <c r="E35" s="10">
        <v>5468080.2800000003</v>
      </c>
      <c r="F35" s="10">
        <v>21031078</v>
      </c>
      <c r="G35" s="5">
        <v>0.26</v>
      </c>
    </row>
    <row r="36" spans="1:7" x14ac:dyDescent="0.25">
      <c r="A36" s="2" t="s">
        <v>76</v>
      </c>
      <c r="B36" s="2" t="s">
        <v>29</v>
      </c>
      <c r="C36" s="2" t="s">
        <v>139</v>
      </c>
      <c r="D36" s="10">
        <v>83788.25</v>
      </c>
      <c r="E36" s="10">
        <v>205136.75</v>
      </c>
      <c r="F36" s="10">
        <v>288925</v>
      </c>
      <c r="G36" s="5">
        <v>0.71</v>
      </c>
    </row>
    <row r="37" spans="1:7" x14ac:dyDescent="0.25">
      <c r="A37" s="2" t="s">
        <v>76</v>
      </c>
      <c r="B37" s="2" t="s">
        <v>29</v>
      </c>
      <c r="C37" s="2" t="s">
        <v>140</v>
      </c>
      <c r="D37" s="10">
        <v>105780.4</v>
      </c>
      <c r="E37" s="10">
        <v>258979.6</v>
      </c>
      <c r="F37" s="10">
        <v>364760</v>
      </c>
      <c r="G37" s="5">
        <v>0.71</v>
      </c>
    </row>
    <row r="38" spans="1:7" x14ac:dyDescent="0.25">
      <c r="A38" s="2" t="s">
        <v>76</v>
      </c>
      <c r="B38" s="2" t="s">
        <v>77</v>
      </c>
      <c r="C38" s="2" t="s">
        <v>141</v>
      </c>
      <c r="D38" s="10">
        <v>101523.84</v>
      </c>
      <c r="E38" s="10">
        <v>45612.160000000003</v>
      </c>
      <c r="F38" s="10">
        <v>147136</v>
      </c>
      <c r="G38" s="5">
        <v>0.31</v>
      </c>
    </row>
    <row r="39" spans="1:7" x14ac:dyDescent="0.25">
      <c r="A39" s="2" t="s">
        <v>22</v>
      </c>
      <c r="B39" s="2" t="s">
        <v>31</v>
      </c>
      <c r="C39" s="2" t="s">
        <v>99</v>
      </c>
      <c r="D39" s="10">
        <v>20805668.390000001</v>
      </c>
      <c r="E39" s="10">
        <v>13870445.6</v>
      </c>
      <c r="F39" s="10">
        <v>34676114</v>
      </c>
      <c r="G39" s="5">
        <v>0.39999999999999997</v>
      </c>
    </row>
    <row r="40" spans="1:7" x14ac:dyDescent="0.25">
      <c r="A40" s="2" t="s">
        <v>21</v>
      </c>
      <c r="B40" s="2" t="s">
        <v>35</v>
      </c>
      <c r="C40" s="2" t="s">
        <v>100</v>
      </c>
      <c r="D40" s="10">
        <v>687693.76</v>
      </c>
      <c r="E40" s="10">
        <v>1461349.24</v>
      </c>
      <c r="F40" s="10">
        <v>2149043</v>
      </c>
      <c r="G40" s="5">
        <v>0.68</v>
      </c>
    </row>
    <row r="41" spans="1:7" x14ac:dyDescent="0.25">
      <c r="A41" s="2" t="s">
        <v>78</v>
      </c>
      <c r="B41" s="2" t="s">
        <v>79</v>
      </c>
      <c r="C41" s="2" t="s">
        <v>142</v>
      </c>
      <c r="D41" s="10">
        <v>2111895</v>
      </c>
      <c r="E41" s="10">
        <v>3754480</v>
      </c>
      <c r="F41" s="10">
        <v>5866375</v>
      </c>
      <c r="G41" s="5">
        <v>0.64</v>
      </c>
    </row>
    <row r="42" spans="1:7" x14ac:dyDescent="0.25">
      <c r="A42" s="2" t="s">
        <v>78</v>
      </c>
      <c r="B42" s="2" t="s">
        <v>51</v>
      </c>
      <c r="C42" s="2" t="s">
        <v>143</v>
      </c>
      <c r="D42" s="10">
        <v>11040260.73</v>
      </c>
      <c r="E42" s="10">
        <v>4509402.26</v>
      </c>
      <c r="F42" s="10">
        <v>15549663</v>
      </c>
      <c r="G42" s="5">
        <v>0.28999999935689924</v>
      </c>
    </row>
    <row r="43" spans="1:7" x14ac:dyDescent="0.25">
      <c r="A43" s="2" t="s">
        <v>18</v>
      </c>
      <c r="B43" s="2" t="s">
        <v>80</v>
      </c>
      <c r="C43" s="2" t="s">
        <v>144</v>
      </c>
      <c r="D43" s="10">
        <v>14231499.529999999</v>
      </c>
      <c r="E43" s="10">
        <v>440149.47</v>
      </c>
      <c r="F43" s="10">
        <v>14671649</v>
      </c>
      <c r="G43" s="5">
        <v>0.03</v>
      </c>
    </row>
    <row r="44" spans="1:7" x14ac:dyDescent="0.25">
      <c r="A44" s="2" t="s">
        <v>18</v>
      </c>
      <c r="B44" s="2" t="s">
        <v>39</v>
      </c>
      <c r="C44" s="2" t="s">
        <v>101</v>
      </c>
      <c r="D44" s="10">
        <v>9920438.5600000005</v>
      </c>
      <c r="E44" s="10">
        <v>114085043.44</v>
      </c>
      <c r="F44" s="10">
        <v>124005482</v>
      </c>
      <c r="G44" s="5">
        <v>0.91999999999999993</v>
      </c>
    </row>
    <row r="45" spans="1:7" x14ac:dyDescent="0.25">
      <c r="A45" s="2" t="s">
        <v>81</v>
      </c>
      <c r="B45" s="2" t="s">
        <v>7</v>
      </c>
      <c r="C45" s="2" t="s">
        <v>145</v>
      </c>
      <c r="D45" s="10">
        <v>835225</v>
      </c>
      <c r="E45" s="10">
        <v>835225</v>
      </c>
      <c r="F45" s="10">
        <v>1670450</v>
      </c>
      <c r="G45" s="5">
        <v>0.5</v>
      </c>
    </row>
    <row r="46" spans="1:7" x14ac:dyDescent="0.25">
      <c r="A46" s="2" t="s">
        <v>24</v>
      </c>
      <c r="B46" s="2" t="s">
        <v>32</v>
      </c>
      <c r="C46" s="2" t="s">
        <v>146</v>
      </c>
      <c r="D46" s="10">
        <v>395708.06</v>
      </c>
      <c r="E46" s="10">
        <v>645628.93000000005</v>
      </c>
      <c r="F46" s="10">
        <v>1041337</v>
      </c>
      <c r="G46" s="5">
        <v>0.61999999039696085</v>
      </c>
    </row>
    <row r="47" spans="1:7" x14ac:dyDescent="0.25">
      <c r="A47" s="2" t="s">
        <v>24</v>
      </c>
      <c r="B47" s="2" t="s">
        <v>32</v>
      </c>
      <c r="C47" s="2" t="s">
        <v>147</v>
      </c>
      <c r="D47" s="10">
        <v>1608049.8</v>
      </c>
      <c r="E47" s="10">
        <v>2623660.2000000002</v>
      </c>
      <c r="F47" s="10">
        <v>4231710</v>
      </c>
      <c r="G47" s="5">
        <v>0.62</v>
      </c>
    </row>
    <row r="48" spans="1:7" x14ac:dyDescent="0.25">
      <c r="A48" s="2" t="s">
        <v>17</v>
      </c>
      <c r="B48" s="2" t="s">
        <v>82</v>
      </c>
      <c r="C48" s="2" t="s">
        <v>117</v>
      </c>
      <c r="D48" s="10">
        <v>2762523.4</v>
      </c>
      <c r="E48" s="10">
        <v>1183938.6000000001</v>
      </c>
      <c r="F48" s="10">
        <v>3946462</v>
      </c>
      <c r="G48" s="5">
        <v>0.30000000000000004</v>
      </c>
    </row>
    <row r="49" spans="1:7" x14ac:dyDescent="0.25">
      <c r="A49" s="2" t="s">
        <v>17</v>
      </c>
      <c r="B49" s="2" t="s">
        <v>40</v>
      </c>
      <c r="C49" s="2" t="s">
        <v>102</v>
      </c>
      <c r="D49" s="10">
        <v>32391575</v>
      </c>
      <c r="E49" s="10">
        <v>200000</v>
      </c>
      <c r="F49" s="10">
        <v>32591575</v>
      </c>
      <c r="G49" s="5">
        <v>6.1365552293805989E-3</v>
      </c>
    </row>
    <row r="50" spans="1:7" x14ac:dyDescent="0.25">
      <c r="A50" s="2" t="s">
        <v>83</v>
      </c>
      <c r="B50" s="2" t="s">
        <v>84</v>
      </c>
      <c r="C50" s="2" t="s">
        <v>117</v>
      </c>
      <c r="D50" s="10">
        <v>3149355.69</v>
      </c>
      <c r="E50" s="10">
        <v>2188535.31</v>
      </c>
      <c r="F50" s="10">
        <v>5337891</v>
      </c>
      <c r="G50" s="5">
        <v>0.41000000000000003</v>
      </c>
    </row>
    <row r="51" spans="1:7" x14ac:dyDescent="0.25">
      <c r="A51" s="2" t="s">
        <v>14</v>
      </c>
      <c r="B51" s="2" t="s">
        <v>6</v>
      </c>
      <c r="C51" s="2" t="s">
        <v>153</v>
      </c>
      <c r="D51" s="10">
        <v>475639.82</v>
      </c>
      <c r="E51" s="10">
        <v>291521.18</v>
      </c>
      <c r="F51" s="10">
        <v>767161</v>
      </c>
      <c r="G51" s="5">
        <v>0.38</v>
      </c>
    </row>
    <row r="52" spans="1:7" x14ac:dyDescent="0.25">
      <c r="A52" s="2" t="s">
        <v>85</v>
      </c>
      <c r="B52" s="2" t="s">
        <v>52</v>
      </c>
      <c r="C52" s="2" t="s">
        <v>148</v>
      </c>
      <c r="D52" s="10">
        <v>7529595.3099999996</v>
      </c>
      <c r="E52" s="10">
        <v>32099853.690000001</v>
      </c>
      <c r="F52" s="10">
        <v>39629449</v>
      </c>
      <c r="G52" s="5">
        <v>0.81</v>
      </c>
    </row>
    <row r="53" spans="1:7" x14ac:dyDescent="0.25">
      <c r="A53" s="2" t="s">
        <v>86</v>
      </c>
      <c r="B53" s="2" t="s">
        <v>87</v>
      </c>
      <c r="C53" s="2" t="s">
        <v>149</v>
      </c>
      <c r="D53" s="10">
        <v>109001.25</v>
      </c>
      <c r="E53" s="10">
        <v>36333.75</v>
      </c>
      <c r="F53" s="10">
        <v>145335</v>
      </c>
      <c r="G53" s="5">
        <v>0.25</v>
      </c>
    </row>
    <row r="54" spans="1:7" x14ac:dyDescent="0.25">
      <c r="A54" s="2" t="s">
        <v>88</v>
      </c>
      <c r="B54" s="2" t="s">
        <v>41</v>
      </c>
      <c r="C54" s="2" t="s">
        <v>150</v>
      </c>
      <c r="D54" s="10">
        <v>289332.96000000002</v>
      </c>
      <c r="E54" s="10">
        <v>227333.04</v>
      </c>
      <c r="F54" s="10">
        <v>516666</v>
      </c>
      <c r="G54" s="5">
        <v>0.44</v>
      </c>
    </row>
    <row r="55" spans="1:7" x14ac:dyDescent="0.25">
      <c r="A55" s="2" t="s">
        <v>27</v>
      </c>
      <c r="B55" s="2" t="s">
        <v>89</v>
      </c>
      <c r="C55" s="2" t="s">
        <v>151</v>
      </c>
      <c r="D55" s="10">
        <v>478886.40000000002</v>
      </c>
      <c r="E55" s="10">
        <v>1516473.6</v>
      </c>
      <c r="F55" s="10">
        <v>1995360</v>
      </c>
      <c r="G55" s="5">
        <v>0.76</v>
      </c>
    </row>
    <row r="56" spans="1:7" x14ac:dyDescent="0.25">
      <c r="A56" s="2" t="s">
        <v>27</v>
      </c>
      <c r="B56" s="2" t="s">
        <v>5</v>
      </c>
      <c r="C56" s="2" t="s">
        <v>103</v>
      </c>
      <c r="D56" s="10">
        <v>597001.05000000005</v>
      </c>
      <c r="E56" s="10">
        <v>729667.95</v>
      </c>
      <c r="F56" s="10">
        <v>1326669</v>
      </c>
      <c r="G56" s="5">
        <v>0.54999999999999993</v>
      </c>
    </row>
    <row r="57" spans="1:7" x14ac:dyDescent="0.25">
      <c r="A57" s="2" t="s">
        <v>27</v>
      </c>
      <c r="B57" s="2" t="s">
        <v>90</v>
      </c>
      <c r="C57" s="2" t="s">
        <v>104</v>
      </c>
      <c r="D57" s="10">
        <v>10089808</v>
      </c>
      <c r="E57" s="10">
        <v>30269424</v>
      </c>
      <c r="F57" s="10">
        <v>40359232</v>
      </c>
      <c r="G57" s="5">
        <v>0.75</v>
      </c>
    </row>
    <row r="58" spans="1:7" x14ac:dyDescent="0.25">
      <c r="A58" s="2" t="s">
        <v>27</v>
      </c>
      <c r="B58" s="2" t="s">
        <v>90</v>
      </c>
      <c r="C58" s="2" t="s">
        <v>105</v>
      </c>
      <c r="D58" s="10">
        <v>303436</v>
      </c>
      <c r="E58" s="10">
        <v>910308</v>
      </c>
      <c r="F58" s="10">
        <v>1213744</v>
      </c>
      <c r="G58" s="5">
        <v>0.75</v>
      </c>
    </row>
    <row r="59" spans="1:7" x14ac:dyDescent="0.25">
      <c r="A59" s="2" t="s">
        <v>91</v>
      </c>
      <c r="B59" s="2" t="s">
        <v>42</v>
      </c>
      <c r="C59" s="2" t="s">
        <v>152</v>
      </c>
      <c r="D59" s="10">
        <v>14949339.5</v>
      </c>
      <c r="E59" s="10">
        <v>14949339.5</v>
      </c>
      <c r="F59" s="10">
        <v>29898679</v>
      </c>
      <c r="G59" s="5">
        <v>0.5</v>
      </c>
    </row>
    <row r="60" spans="1:7" x14ac:dyDescent="0.25">
      <c r="A60" s="20" t="s">
        <v>109</v>
      </c>
      <c r="B60" s="20"/>
      <c r="C60" s="11" t="s">
        <v>46</v>
      </c>
      <c r="D60" s="12">
        <f>SUM(D2:D59)</f>
        <v>447387711.49999994</v>
      </c>
      <c r="E60" s="12">
        <f>SUM(E2:E59)</f>
        <v>378478018.43000001</v>
      </c>
      <c r="F60" s="12">
        <f>SUM(F2:F59)</f>
        <v>825865730</v>
      </c>
      <c r="G60" s="18">
        <f t="shared" ref="G60" si="0">E60/F60</f>
        <v>0.45828032897066695</v>
      </c>
    </row>
    <row r="63" spans="1:7" x14ac:dyDescent="0.25">
      <c r="C63" s="4" t="s">
        <v>106</v>
      </c>
      <c r="D63" s="15">
        <f>SUM(D2,D3,D4,D7,D12,D16,D17,D18,D33,D35,D39,D42,D43,D49,D57,D59)</f>
        <v>385719692.69999999</v>
      </c>
      <c r="E63" s="15">
        <f t="shared" ref="E63:F63" si="1">SUM(E2,E3,E4,E7,E12,E16,E17,E18,E33,E35,E39,E42,E43,E49,E57,E59)</f>
        <v>175073230.27000001</v>
      </c>
      <c r="F63" s="15">
        <f t="shared" si="1"/>
        <v>560792923</v>
      </c>
      <c r="G63" s="13">
        <f>E63/F63</f>
        <v>0.31218872972475087</v>
      </c>
    </row>
    <row r="64" spans="1:7" x14ac:dyDescent="0.25">
      <c r="C64" s="4" t="s">
        <v>107</v>
      </c>
      <c r="D64" s="15">
        <f>SUM(D10,D13,D19,D20,D21,D25,D26,D29,D32,D34,D41,D44,D47,D48,D50,D52)</f>
        <v>51782793.109999992</v>
      </c>
      <c r="E64" s="15">
        <f t="shared" ref="E64:F64" si="2">SUM(E10,E13,E19,E20,E21,E25,E26,E29,E32,E34,E41,E44,E47,E48,E50,E52)</f>
        <v>188969916.87999997</v>
      </c>
      <c r="F64" s="15">
        <f t="shared" si="2"/>
        <v>240752710</v>
      </c>
      <c r="G64" s="13">
        <f t="shared" ref="G64:G65" si="3">E64/F64</f>
        <v>0.78491293776090809</v>
      </c>
    </row>
    <row r="65" spans="3:7" x14ac:dyDescent="0.25">
      <c r="C65" s="4" t="s">
        <v>45</v>
      </c>
      <c r="D65" s="15">
        <f>SUM(D5,D6,D8,D9,D11,D14,D15,D22,D23,D24,D27,D28,D30,D31,D36,D37,D38,D40,D45,D46,D51,D53,D54,D55,D56,D58)</f>
        <v>9885225.6900000013</v>
      </c>
      <c r="E65" s="15">
        <f t="shared" ref="E65:F65" si="4">SUM(E5,E6,E8,E9,E11,E14,E15,E22,E23,E24,E27,E28,E30,E31,E36,E37,E38,E40,E45,E46,E51,E53,E54,E55,E56,E58)</f>
        <v>14434871.279999996</v>
      </c>
      <c r="F65" s="15">
        <f t="shared" si="4"/>
        <v>24320097</v>
      </c>
      <c r="G65" s="13">
        <f t="shared" si="3"/>
        <v>0.59353674781806975</v>
      </c>
    </row>
    <row r="66" spans="3:7" x14ac:dyDescent="0.25">
      <c r="C66" s="17"/>
      <c r="D66" s="16"/>
      <c r="E66" s="16"/>
      <c r="F66" s="16"/>
      <c r="G66" s="14"/>
    </row>
    <row r="67" spans="3:7" x14ac:dyDescent="0.25">
      <c r="C67" s="17"/>
      <c r="D67" s="16"/>
      <c r="E67" s="16"/>
      <c r="F67" s="16"/>
      <c r="G67" s="14"/>
    </row>
    <row r="68" spans="3:7" x14ac:dyDescent="0.25">
      <c r="C68" s="4" t="s">
        <v>43</v>
      </c>
      <c r="D68" s="15">
        <f>SUM(D3,D13,D23,D29,D31,D35,D38,D43)</f>
        <v>58986965.610000007</v>
      </c>
      <c r="E68" s="15">
        <f t="shared" ref="E68:F68" si="5">SUM(E3,E13,E23,E29,E31,E35,E38,E43)</f>
        <v>17881853.379999999</v>
      </c>
      <c r="F68" s="15">
        <f t="shared" si="5"/>
        <v>76868819</v>
      </c>
      <c r="G68" s="13">
        <f>E68/F68</f>
        <v>0.23262817892388848</v>
      </c>
    </row>
    <row r="69" spans="3:7" x14ac:dyDescent="0.25">
      <c r="C69" s="4" t="s">
        <v>108</v>
      </c>
      <c r="D69" s="15">
        <f>D60-D68</f>
        <v>388400745.88999993</v>
      </c>
      <c r="E69" s="15">
        <f>E60-E68</f>
        <v>360596165.05000001</v>
      </c>
      <c r="F69" s="15">
        <f>F60-F68</f>
        <v>748996911</v>
      </c>
      <c r="G69" s="13">
        <f>E69/F69</f>
        <v>0.48143878800322581</v>
      </c>
    </row>
    <row r="70" spans="3:7" x14ac:dyDescent="0.25">
      <c r="D70" s="16"/>
      <c r="E70" s="16"/>
      <c r="F70" s="16"/>
      <c r="G70" s="14"/>
    </row>
    <row r="71" spans="3:7" x14ac:dyDescent="0.25">
      <c r="C71" s="17" t="s">
        <v>110</v>
      </c>
      <c r="D71" s="16">
        <v>529143209.29540002</v>
      </c>
      <c r="E71" s="16">
        <v>352871652.26460004</v>
      </c>
      <c r="F71" s="16">
        <v>882014861.55999994</v>
      </c>
      <c r="G71" s="14">
        <v>0.40654525858569485</v>
      </c>
    </row>
  </sheetData>
  <sheetProtection password="C807" sheet="1" objects="1" scenarios="1"/>
  <pageMargins left="0.7" right="0.7" top="0.75" bottom="0.75" header="0.3" footer="0.3"/>
  <pageSetup scale="79" fitToHeight="0" orientation="landscape" r:id="rId1"/>
  <headerFooter>
    <oddHeader>&amp;C&amp;"-,Bold"&amp;12Summary of FY2019-20 Grant Applications Received on February 25,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19-20</vt:lpstr>
      <vt:lpstr>'19-20'!Print_Titles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Kevin</dc:creator>
  <cp:lastModifiedBy>Guerin, Dustin</cp:lastModifiedBy>
  <cp:lastPrinted>2019-03-15T17:29:45Z</cp:lastPrinted>
  <dcterms:created xsi:type="dcterms:W3CDTF">2014-02-14T14:31:05Z</dcterms:created>
  <dcterms:modified xsi:type="dcterms:W3CDTF">2019-07-02T16:18:18Z</dcterms:modified>
</cp:coreProperties>
</file>